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6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rqu\Ambiente de Trabalho\"/>
    </mc:Choice>
  </mc:AlternateContent>
  <xr:revisionPtr revIDLastSave="0" documentId="13_ncr:1_{AE44B6AF-7624-447D-AE44-297FA0FE61B1}" xr6:coauthVersionLast="46" xr6:coauthVersionMax="46" xr10:uidLastSave="{00000000-0000-0000-0000-000000000000}"/>
  <bookViews>
    <workbookView xWindow="-120" yWindow="-120" windowWidth="29040" windowHeight="15840" xr2:uid="{830A19CF-A8BF-4501-B8ED-D6F0A8677BAF}"/>
  </bookViews>
  <sheets>
    <sheet name="Tests" sheetId="1" r:id="rId1"/>
    <sheet name="Results" sheetId="10" r:id="rId2"/>
    <sheet name="Folha1" sheetId="7" r:id="rId3"/>
    <sheet name="Folha2" sheetId="9" r:id="rId4"/>
    <sheet name="Plots" sheetId="6" r:id="rId5"/>
  </sheets>
  <definedNames>
    <definedName name="_FilterDatabase" localSheetId="0" hidden="1">Tests!$A$5:$P$33</definedName>
    <definedName name="_xlnm._FilterDatabase" localSheetId="0" hidden="1">Tests!$B$5:$AE$700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10" i="1" l="1"/>
  <c r="X109" i="10"/>
  <c r="W109" i="10"/>
  <c r="V109" i="10"/>
  <c r="U109" i="10"/>
  <c r="T109" i="10"/>
  <c r="S109" i="10"/>
  <c r="R109" i="10"/>
  <c r="Q109" i="10"/>
  <c r="P109" i="10"/>
  <c r="O109" i="10"/>
  <c r="N109" i="10"/>
  <c r="K37" i="10" l="1"/>
  <c r="S32" i="10"/>
  <c r="P32" i="10"/>
  <c r="K28" i="7"/>
  <c r="S8" i="10"/>
  <c r="S9" i="10"/>
  <c r="S10" i="10"/>
  <c r="W10" i="10" s="1"/>
  <c r="S11" i="10"/>
  <c r="S12" i="10"/>
  <c r="S13" i="10"/>
  <c r="S14" i="10"/>
  <c r="W14" i="10" s="1"/>
  <c r="S15" i="10"/>
  <c r="W15" i="10" s="1"/>
  <c r="S7" i="10"/>
  <c r="Q8" i="10"/>
  <c r="Q9" i="10"/>
  <c r="Q10" i="10"/>
  <c r="Q11" i="10"/>
  <c r="Q12" i="10"/>
  <c r="T12" i="10" s="1"/>
  <c r="Q13" i="10"/>
  <c r="T13" i="10" s="1"/>
  <c r="Q14" i="10"/>
  <c r="T14" i="10" s="1"/>
  <c r="Q15" i="10"/>
  <c r="Q7" i="10"/>
  <c r="P8" i="10"/>
  <c r="P9" i="10"/>
  <c r="P10" i="10"/>
  <c r="P11" i="10"/>
  <c r="P12" i="10"/>
  <c r="P13" i="10"/>
  <c r="P14" i="10"/>
  <c r="P15" i="10"/>
  <c r="P7" i="10"/>
  <c r="O8" i="10"/>
  <c r="O9" i="10"/>
  <c r="O10" i="10"/>
  <c r="O11" i="10"/>
  <c r="O12" i="10"/>
  <c r="O13" i="10"/>
  <c r="O14" i="10"/>
  <c r="O15" i="10"/>
  <c r="O7" i="10"/>
  <c r="N8" i="10"/>
  <c r="T8" i="10" s="1"/>
  <c r="N9" i="10"/>
  <c r="T9" i="10" s="1"/>
  <c r="N10" i="10"/>
  <c r="N11" i="10"/>
  <c r="N12" i="10"/>
  <c r="N13" i="10"/>
  <c r="N14" i="10"/>
  <c r="N15" i="10"/>
  <c r="N7" i="10"/>
  <c r="C57" i="10"/>
  <c r="D57" i="10" s="1"/>
  <c r="R57" i="10" s="1"/>
  <c r="E57" i="10"/>
  <c r="F57" i="10"/>
  <c r="G57" i="10"/>
  <c r="H57" i="10"/>
  <c r="S57" i="10" s="1"/>
  <c r="K57" i="10"/>
  <c r="Q57" i="10" s="1"/>
  <c r="C58" i="10"/>
  <c r="D58" i="10" s="1"/>
  <c r="R58" i="10" s="1"/>
  <c r="E58" i="10"/>
  <c r="F58" i="10"/>
  <c r="G58" i="10"/>
  <c r="H58" i="10"/>
  <c r="S58" i="10" s="1"/>
  <c r="K58" i="10"/>
  <c r="Q58" i="10" s="1"/>
  <c r="C59" i="10"/>
  <c r="D59" i="10" s="1"/>
  <c r="R59" i="10" s="1"/>
  <c r="E59" i="10"/>
  <c r="F59" i="10"/>
  <c r="G59" i="10"/>
  <c r="H59" i="10"/>
  <c r="S59" i="10" s="1"/>
  <c r="K59" i="10"/>
  <c r="Q59" i="10" s="1"/>
  <c r="C60" i="10"/>
  <c r="D60" i="10" s="1"/>
  <c r="R60" i="10" s="1"/>
  <c r="E60" i="10"/>
  <c r="F60" i="10"/>
  <c r="G60" i="10"/>
  <c r="H60" i="10"/>
  <c r="S60" i="10" s="1"/>
  <c r="K60" i="10"/>
  <c r="Q60" i="10" s="1"/>
  <c r="C61" i="10"/>
  <c r="D61" i="10" s="1"/>
  <c r="R61" i="10" s="1"/>
  <c r="E61" i="10"/>
  <c r="F61" i="10"/>
  <c r="G61" i="10"/>
  <c r="H61" i="10"/>
  <c r="S61" i="10" s="1"/>
  <c r="K61" i="10"/>
  <c r="Q61" i="10" s="1"/>
  <c r="C62" i="10"/>
  <c r="D62" i="10" s="1"/>
  <c r="R62" i="10" s="1"/>
  <c r="E62" i="10"/>
  <c r="F62" i="10"/>
  <c r="G62" i="10"/>
  <c r="H62" i="10"/>
  <c r="S62" i="10" s="1"/>
  <c r="K62" i="10"/>
  <c r="Q62" i="10" s="1"/>
  <c r="C63" i="10"/>
  <c r="D63" i="10" s="1"/>
  <c r="R63" i="10" s="1"/>
  <c r="E63" i="10"/>
  <c r="F63" i="10"/>
  <c r="G63" i="10"/>
  <c r="H63" i="10"/>
  <c r="S63" i="10" s="1"/>
  <c r="K63" i="10"/>
  <c r="Q63" i="10" s="1"/>
  <c r="C64" i="10"/>
  <c r="D64" i="10" s="1"/>
  <c r="R64" i="10" s="1"/>
  <c r="E64" i="10"/>
  <c r="F64" i="10"/>
  <c r="G64" i="10"/>
  <c r="H64" i="10"/>
  <c r="S64" i="10" s="1"/>
  <c r="K64" i="10"/>
  <c r="Q64" i="10" s="1"/>
  <c r="C65" i="10"/>
  <c r="D65" i="10" s="1"/>
  <c r="R65" i="10" s="1"/>
  <c r="E65" i="10"/>
  <c r="F65" i="10"/>
  <c r="G65" i="10"/>
  <c r="H65" i="10"/>
  <c r="S65" i="10" s="1"/>
  <c r="K65" i="10"/>
  <c r="Q65" i="10" s="1"/>
  <c r="C33" i="10"/>
  <c r="W13" i="10" l="1"/>
  <c r="N16" i="10"/>
  <c r="T11" i="10"/>
  <c r="W12" i="10"/>
  <c r="O16" i="10"/>
  <c r="T10" i="10"/>
  <c r="W11" i="10"/>
  <c r="P16" i="10"/>
  <c r="Q16" i="10"/>
  <c r="S16" i="10"/>
  <c r="W7" i="10"/>
  <c r="W8" i="10"/>
  <c r="W9" i="10"/>
  <c r="T7" i="10"/>
  <c r="T15" i="10"/>
  <c r="S66" i="10"/>
  <c r="R66" i="10"/>
  <c r="Q66" i="10"/>
  <c r="W32" i="10"/>
  <c r="K50" i="10"/>
  <c r="N38" i="10" s="1"/>
  <c r="F50" i="10"/>
  <c r="G50" i="10"/>
  <c r="H50" i="10"/>
  <c r="P38" i="10" s="1"/>
  <c r="E50" i="10"/>
  <c r="C50" i="10"/>
  <c r="K45" i="10"/>
  <c r="N33" i="10" s="1"/>
  <c r="F45" i="10"/>
  <c r="G45" i="10"/>
  <c r="H45" i="10"/>
  <c r="P33" i="10" s="1"/>
  <c r="E45" i="10"/>
  <c r="C45" i="10"/>
  <c r="K38" i="10"/>
  <c r="Q38" i="10" s="1"/>
  <c r="F38" i="10"/>
  <c r="G38" i="10"/>
  <c r="S38" i="10" s="1"/>
  <c r="H38" i="10"/>
  <c r="E38" i="10"/>
  <c r="C38" i="10"/>
  <c r="K33" i="10"/>
  <c r="Q33" i="10" s="1"/>
  <c r="F33" i="10"/>
  <c r="G33" i="10"/>
  <c r="S33" i="10" s="1"/>
  <c r="H33" i="10"/>
  <c r="E33" i="10"/>
  <c r="W16" i="10" l="1"/>
  <c r="T16" i="10"/>
  <c r="T33" i="10"/>
  <c r="W38" i="10"/>
  <c r="W33" i="10"/>
  <c r="T38" i="10"/>
  <c r="K77" i="10"/>
  <c r="N65" i="10" s="1"/>
  <c r="T65" i="10" s="1"/>
  <c r="K76" i="10"/>
  <c r="N64" i="10" s="1"/>
  <c r="T64" i="10" s="1"/>
  <c r="K75" i="10"/>
  <c r="N63" i="10" s="1"/>
  <c r="T63" i="10" s="1"/>
  <c r="K74" i="10"/>
  <c r="N62" i="10" s="1"/>
  <c r="T62" i="10" s="1"/>
  <c r="K73" i="10"/>
  <c r="N61" i="10" s="1"/>
  <c r="T61" i="10" s="1"/>
  <c r="K72" i="10"/>
  <c r="N60" i="10" s="1"/>
  <c r="T60" i="10" s="1"/>
  <c r="K71" i="10"/>
  <c r="N59" i="10" s="1"/>
  <c r="T59" i="10" s="1"/>
  <c r="K70" i="10"/>
  <c r="N58" i="10" s="1"/>
  <c r="T58" i="10" s="1"/>
  <c r="K69" i="10"/>
  <c r="N57" i="10" s="1"/>
  <c r="K90" i="10"/>
  <c r="Q90" i="10" s="1"/>
  <c r="K89" i="10"/>
  <c r="Q89" i="10" s="1"/>
  <c r="K88" i="10"/>
  <c r="Q88" i="10" s="1"/>
  <c r="K87" i="10"/>
  <c r="Q87" i="10" s="1"/>
  <c r="K86" i="10"/>
  <c r="Q86" i="10" s="1"/>
  <c r="K85" i="10"/>
  <c r="Q85" i="10" s="1"/>
  <c r="K84" i="10"/>
  <c r="Q84" i="10" s="1"/>
  <c r="K83" i="10"/>
  <c r="Q83" i="10" s="1"/>
  <c r="K82" i="10"/>
  <c r="Q82" i="10" s="1"/>
  <c r="K102" i="10"/>
  <c r="N90" i="10" s="1"/>
  <c r="K101" i="10"/>
  <c r="N89" i="10" s="1"/>
  <c r="K100" i="10"/>
  <c r="N88" i="10" s="1"/>
  <c r="K99" i="10"/>
  <c r="N87" i="10" s="1"/>
  <c r="K98" i="10"/>
  <c r="N86" i="10" s="1"/>
  <c r="K97" i="10"/>
  <c r="N85" i="10" s="1"/>
  <c r="K96" i="10"/>
  <c r="N84" i="10" s="1"/>
  <c r="K95" i="10"/>
  <c r="N83" i="10" s="1"/>
  <c r="K94" i="10"/>
  <c r="N82" i="10" s="1"/>
  <c r="F102" i="10"/>
  <c r="G102" i="10"/>
  <c r="H102" i="10"/>
  <c r="P90" i="10" s="1"/>
  <c r="F101" i="10"/>
  <c r="G101" i="10"/>
  <c r="H101" i="10"/>
  <c r="P89" i="10" s="1"/>
  <c r="F100" i="10"/>
  <c r="G100" i="10"/>
  <c r="H100" i="10"/>
  <c r="P88" i="10" s="1"/>
  <c r="F99" i="10"/>
  <c r="G99" i="10"/>
  <c r="H99" i="10"/>
  <c r="P87" i="10" s="1"/>
  <c r="F98" i="10"/>
  <c r="G98" i="10"/>
  <c r="H98" i="10"/>
  <c r="P86" i="10" s="1"/>
  <c r="F97" i="10"/>
  <c r="G97" i="10"/>
  <c r="H97" i="10"/>
  <c r="P85" i="10" s="1"/>
  <c r="F96" i="10"/>
  <c r="G96" i="10"/>
  <c r="H96" i="10"/>
  <c r="P84" i="10" s="1"/>
  <c r="F95" i="10"/>
  <c r="G95" i="10"/>
  <c r="H95" i="10"/>
  <c r="P83" i="10" s="1"/>
  <c r="F94" i="10"/>
  <c r="G94" i="10"/>
  <c r="H94" i="10"/>
  <c r="P82" i="10" s="1"/>
  <c r="E102" i="10"/>
  <c r="E101" i="10"/>
  <c r="E100" i="10"/>
  <c r="E99" i="10"/>
  <c r="E98" i="10"/>
  <c r="E97" i="10"/>
  <c r="E96" i="10"/>
  <c r="E95" i="10"/>
  <c r="E94" i="10"/>
  <c r="C102" i="10"/>
  <c r="D102" i="10" s="1"/>
  <c r="O90" i="10" s="1"/>
  <c r="C101" i="10"/>
  <c r="D101" i="10" s="1"/>
  <c r="O89" i="10" s="1"/>
  <c r="C100" i="10"/>
  <c r="D100" i="10" s="1"/>
  <c r="O88" i="10" s="1"/>
  <c r="C99" i="10"/>
  <c r="D99" i="10" s="1"/>
  <c r="O87" i="10" s="1"/>
  <c r="C98" i="10"/>
  <c r="D98" i="10" s="1"/>
  <c r="O86" i="10" s="1"/>
  <c r="C97" i="10"/>
  <c r="D97" i="10" s="1"/>
  <c r="O85" i="10" s="1"/>
  <c r="C96" i="10"/>
  <c r="D96" i="10" s="1"/>
  <c r="O84" i="10" s="1"/>
  <c r="C95" i="10"/>
  <c r="D95" i="10" s="1"/>
  <c r="O83" i="10" s="1"/>
  <c r="C94" i="10"/>
  <c r="D94" i="10" s="1"/>
  <c r="O82" i="10" s="1"/>
  <c r="F90" i="10"/>
  <c r="G90" i="10"/>
  <c r="H90" i="10"/>
  <c r="S90" i="10" s="1"/>
  <c r="F89" i="10"/>
  <c r="G89" i="10"/>
  <c r="H89" i="10"/>
  <c r="S89" i="10" s="1"/>
  <c r="F88" i="10"/>
  <c r="G88" i="10"/>
  <c r="H88" i="10"/>
  <c r="S88" i="10" s="1"/>
  <c r="F87" i="10"/>
  <c r="G87" i="10"/>
  <c r="H87" i="10"/>
  <c r="S87" i="10" s="1"/>
  <c r="F86" i="10"/>
  <c r="G86" i="10"/>
  <c r="H86" i="10"/>
  <c r="S86" i="10" s="1"/>
  <c r="F85" i="10"/>
  <c r="G85" i="10"/>
  <c r="H85" i="10"/>
  <c r="S85" i="10" s="1"/>
  <c r="W85" i="10" s="1"/>
  <c r="F84" i="10"/>
  <c r="G84" i="10"/>
  <c r="H84" i="10"/>
  <c r="S84" i="10" s="1"/>
  <c r="F83" i="10"/>
  <c r="G83" i="10"/>
  <c r="H83" i="10"/>
  <c r="S83" i="10" s="1"/>
  <c r="F82" i="10"/>
  <c r="G82" i="10"/>
  <c r="H82" i="10"/>
  <c r="S82" i="10" s="1"/>
  <c r="E90" i="10"/>
  <c r="E89" i="10"/>
  <c r="E88" i="10"/>
  <c r="E87" i="10"/>
  <c r="E86" i="10"/>
  <c r="E85" i="10"/>
  <c r="E84" i="10"/>
  <c r="E83" i="10"/>
  <c r="E82" i="10"/>
  <c r="C90" i="10"/>
  <c r="D90" i="10" s="1"/>
  <c r="R90" i="10" s="1"/>
  <c r="C89" i="10"/>
  <c r="D89" i="10" s="1"/>
  <c r="R89" i="10" s="1"/>
  <c r="C88" i="10"/>
  <c r="D88" i="10" s="1"/>
  <c r="R88" i="10" s="1"/>
  <c r="C87" i="10"/>
  <c r="D87" i="10" s="1"/>
  <c r="R87" i="10" s="1"/>
  <c r="C86" i="10"/>
  <c r="D86" i="10" s="1"/>
  <c r="R86" i="10" s="1"/>
  <c r="C85" i="10"/>
  <c r="D85" i="10" s="1"/>
  <c r="R85" i="10" s="1"/>
  <c r="C84" i="10"/>
  <c r="D84" i="10" s="1"/>
  <c r="R84" i="10" s="1"/>
  <c r="C83" i="10"/>
  <c r="D83" i="10" s="1"/>
  <c r="R83" i="10" s="1"/>
  <c r="C82" i="10"/>
  <c r="D82" i="10" s="1"/>
  <c r="R82" i="10" s="1"/>
  <c r="F77" i="10"/>
  <c r="G77" i="10"/>
  <c r="H77" i="10"/>
  <c r="P65" i="10" s="1"/>
  <c r="W65" i="10" s="1"/>
  <c r="E77" i="10"/>
  <c r="F76" i="10"/>
  <c r="G76" i="10"/>
  <c r="H76" i="10"/>
  <c r="P64" i="10" s="1"/>
  <c r="W64" i="10" s="1"/>
  <c r="E76" i="10"/>
  <c r="F75" i="10"/>
  <c r="G75" i="10"/>
  <c r="H75" i="10"/>
  <c r="P63" i="10" s="1"/>
  <c r="W63" i="10" s="1"/>
  <c r="E75" i="10"/>
  <c r="F74" i="10"/>
  <c r="G74" i="10"/>
  <c r="H74" i="10"/>
  <c r="P62" i="10" s="1"/>
  <c r="W62" i="10" s="1"/>
  <c r="E74" i="10"/>
  <c r="F73" i="10"/>
  <c r="G73" i="10"/>
  <c r="H73" i="10"/>
  <c r="P61" i="10" s="1"/>
  <c r="W61" i="10" s="1"/>
  <c r="E73" i="10"/>
  <c r="F72" i="10"/>
  <c r="G72" i="10"/>
  <c r="H72" i="10"/>
  <c r="P60" i="10" s="1"/>
  <c r="W60" i="10" s="1"/>
  <c r="E72" i="10"/>
  <c r="F71" i="10"/>
  <c r="G71" i="10"/>
  <c r="H71" i="10"/>
  <c r="P59" i="10" s="1"/>
  <c r="W59" i="10" s="1"/>
  <c r="E71" i="10"/>
  <c r="F70" i="10"/>
  <c r="G70" i="10"/>
  <c r="H70" i="10"/>
  <c r="P58" i="10" s="1"/>
  <c r="W58" i="10" s="1"/>
  <c r="E70" i="10"/>
  <c r="F69" i="10"/>
  <c r="G69" i="10"/>
  <c r="H69" i="10"/>
  <c r="P57" i="10" s="1"/>
  <c r="E69" i="10"/>
  <c r="C77" i="10"/>
  <c r="D77" i="10" s="1"/>
  <c r="O65" i="10" s="1"/>
  <c r="C76" i="10"/>
  <c r="D76" i="10" s="1"/>
  <c r="O64" i="10" s="1"/>
  <c r="C75" i="10"/>
  <c r="D75" i="10" s="1"/>
  <c r="O63" i="10" s="1"/>
  <c r="C74" i="10"/>
  <c r="D74" i="10" s="1"/>
  <c r="O62" i="10" s="1"/>
  <c r="C73" i="10"/>
  <c r="D73" i="10" s="1"/>
  <c r="O61" i="10" s="1"/>
  <c r="C72" i="10"/>
  <c r="D72" i="10" s="1"/>
  <c r="O60" i="10" s="1"/>
  <c r="C71" i="10"/>
  <c r="D71" i="10" s="1"/>
  <c r="O59" i="10" s="1"/>
  <c r="C70" i="10"/>
  <c r="D70" i="10" s="1"/>
  <c r="O58" i="10" s="1"/>
  <c r="C69" i="10"/>
  <c r="D69" i="10" s="1"/>
  <c r="O57" i="10" s="1"/>
  <c r="K52" i="10"/>
  <c r="N40" i="10" s="1"/>
  <c r="K51" i="10"/>
  <c r="N39" i="10" s="1"/>
  <c r="K49" i="10"/>
  <c r="N37" i="10" s="1"/>
  <c r="K48" i="10"/>
  <c r="N36" i="10" s="1"/>
  <c r="K47" i="10"/>
  <c r="N35" i="10" s="1"/>
  <c r="K46" i="10"/>
  <c r="N34" i="10" s="1"/>
  <c r="K44" i="10"/>
  <c r="N32" i="10" s="1"/>
  <c r="K40" i="10"/>
  <c r="Q40" i="10" s="1"/>
  <c r="K39" i="10"/>
  <c r="Q39" i="10" s="1"/>
  <c r="Q37" i="10"/>
  <c r="K36" i="10"/>
  <c r="Q36" i="10" s="1"/>
  <c r="K35" i="10"/>
  <c r="Q35" i="10" s="1"/>
  <c r="K34" i="10"/>
  <c r="Q34" i="10" s="1"/>
  <c r="K32" i="10"/>
  <c r="Q32" i="10" s="1"/>
  <c r="F52" i="10"/>
  <c r="G52" i="10"/>
  <c r="H52" i="10"/>
  <c r="P40" i="10" s="1"/>
  <c r="E52" i="10"/>
  <c r="C52" i="10"/>
  <c r="D52" i="10" s="1"/>
  <c r="O40" i="10" s="1"/>
  <c r="F40" i="10"/>
  <c r="G40" i="10"/>
  <c r="S40" i="10" s="1"/>
  <c r="H40" i="10"/>
  <c r="E40" i="10"/>
  <c r="C40" i="10"/>
  <c r="D40" i="10" s="1"/>
  <c r="R40" i="10" s="1"/>
  <c r="F51" i="10"/>
  <c r="G51" i="10"/>
  <c r="H51" i="10"/>
  <c r="P39" i="10" s="1"/>
  <c r="E51" i="10"/>
  <c r="C51" i="10"/>
  <c r="D51" i="10" s="1"/>
  <c r="O39" i="10" s="1"/>
  <c r="F39" i="10"/>
  <c r="G39" i="10"/>
  <c r="S39" i="10" s="1"/>
  <c r="H39" i="10"/>
  <c r="E39" i="10"/>
  <c r="C39" i="10"/>
  <c r="D39" i="10" s="1"/>
  <c r="R39" i="10" s="1"/>
  <c r="F49" i="10"/>
  <c r="G49" i="10"/>
  <c r="H49" i="10"/>
  <c r="P37" i="10" s="1"/>
  <c r="E49" i="10"/>
  <c r="C49" i="10"/>
  <c r="D49" i="10" s="1"/>
  <c r="O37" i="10" s="1"/>
  <c r="F37" i="10"/>
  <c r="G37" i="10"/>
  <c r="S37" i="10" s="1"/>
  <c r="H37" i="10"/>
  <c r="E37" i="10"/>
  <c r="C37" i="10"/>
  <c r="D37" i="10" s="1"/>
  <c r="R37" i="10" s="1"/>
  <c r="F48" i="10"/>
  <c r="G48" i="10"/>
  <c r="H48" i="10"/>
  <c r="P36" i="10" s="1"/>
  <c r="E48" i="10"/>
  <c r="C48" i="10"/>
  <c r="D48" i="10" s="1"/>
  <c r="O36" i="10" s="1"/>
  <c r="F36" i="10"/>
  <c r="G36" i="10"/>
  <c r="S36" i="10" s="1"/>
  <c r="H36" i="10"/>
  <c r="E36" i="10"/>
  <c r="C36" i="10"/>
  <c r="D36" i="10" s="1"/>
  <c r="R36" i="10" s="1"/>
  <c r="F47" i="10"/>
  <c r="G47" i="10"/>
  <c r="H47" i="10"/>
  <c r="P35" i="10" s="1"/>
  <c r="E47" i="10"/>
  <c r="C47" i="10"/>
  <c r="D47" i="10" s="1"/>
  <c r="O35" i="10" s="1"/>
  <c r="F35" i="10"/>
  <c r="G35" i="10"/>
  <c r="S35" i="10" s="1"/>
  <c r="H35" i="10"/>
  <c r="E35" i="10"/>
  <c r="C35" i="10"/>
  <c r="D35" i="10" s="1"/>
  <c r="R35" i="10" s="1"/>
  <c r="F46" i="10"/>
  <c r="G46" i="10"/>
  <c r="H46" i="10"/>
  <c r="P34" i="10" s="1"/>
  <c r="E46" i="10"/>
  <c r="C46" i="10"/>
  <c r="D46" i="10" s="1"/>
  <c r="O34" i="10" s="1"/>
  <c r="F34" i="10"/>
  <c r="G34" i="10"/>
  <c r="S34" i="10" s="1"/>
  <c r="H34" i="10"/>
  <c r="E34" i="10"/>
  <c r="C34" i="10"/>
  <c r="D34" i="10" s="1"/>
  <c r="R34" i="10" s="1"/>
  <c r="C44" i="10"/>
  <c r="D44" i="10" s="1"/>
  <c r="O32" i="10" s="1"/>
  <c r="D45" i="10"/>
  <c r="O33" i="10" s="1"/>
  <c r="D50" i="10"/>
  <c r="O38" i="10" s="1"/>
  <c r="D33" i="10"/>
  <c r="R33" i="10" s="1"/>
  <c r="D38" i="10"/>
  <c r="R38" i="10" s="1"/>
  <c r="D32" i="10"/>
  <c r="R32" i="10" s="1"/>
  <c r="D15" i="10"/>
  <c r="R15" i="10" s="1"/>
  <c r="D14" i="10"/>
  <c r="R14" i="10" s="1"/>
  <c r="D13" i="10"/>
  <c r="R13" i="10" s="1"/>
  <c r="D12" i="10"/>
  <c r="R12" i="10" s="1"/>
  <c r="D11" i="10"/>
  <c r="R11" i="10" s="1"/>
  <c r="D10" i="10"/>
  <c r="R10" i="10" s="1"/>
  <c r="D9" i="10"/>
  <c r="R9" i="10" s="1"/>
  <c r="D8" i="10"/>
  <c r="R8" i="10" s="1"/>
  <c r="D7" i="10"/>
  <c r="R7" i="10" s="1"/>
  <c r="W88" i="10" l="1"/>
  <c r="T88" i="10"/>
  <c r="T39" i="10"/>
  <c r="W39" i="10"/>
  <c r="V88" i="10"/>
  <c r="W34" i="10"/>
  <c r="T35" i="10"/>
  <c r="W87" i="10"/>
  <c r="W90" i="10"/>
  <c r="W86" i="10"/>
  <c r="W84" i="10"/>
  <c r="T84" i="10"/>
  <c r="W37" i="10"/>
  <c r="V87" i="10"/>
  <c r="N91" i="10"/>
  <c r="T90" i="10"/>
  <c r="T89" i="10"/>
  <c r="U10" i="10"/>
  <c r="V10" i="10"/>
  <c r="V11" i="10"/>
  <c r="U11" i="10"/>
  <c r="R16" i="10"/>
  <c r="V7" i="10"/>
  <c r="U7" i="10"/>
  <c r="V12" i="10"/>
  <c r="U12" i="10"/>
  <c r="W89" i="10"/>
  <c r="T86" i="10"/>
  <c r="V15" i="10"/>
  <c r="U15" i="10"/>
  <c r="V8" i="10"/>
  <c r="U8" i="10"/>
  <c r="U9" i="10"/>
  <c r="V9" i="10"/>
  <c r="V13" i="10"/>
  <c r="U13" i="10"/>
  <c r="P41" i="10"/>
  <c r="V14" i="10"/>
  <c r="U14" i="10"/>
  <c r="V64" i="10"/>
  <c r="U64" i="10"/>
  <c r="W82" i="10"/>
  <c r="S91" i="10"/>
  <c r="V38" i="10"/>
  <c r="U38" i="10"/>
  <c r="T40" i="10"/>
  <c r="Q91" i="10"/>
  <c r="T82" i="10"/>
  <c r="R41" i="10"/>
  <c r="V33" i="10"/>
  <c r="U33" i="10"/>
  <c r="N41" i="10"/>
  <c r="V58" i="10"/>
  <c r="U58" i="10"/>
  <c r="U86" i="10"/>
  <c r="V86" i="10"/>
  <c r="T83" i="10"/>
  <c r="N66" i="10"/>
  <c r="T57" i="10"/>
  <c r="T66" i="10" s="1"/>
  <c r="U65" i="10"/>
  <c r="V65" i="10"/>
  <c r="V36" i="10"/>
  <c r="U36" i="10"/>
  <c r="Q41" i="10"/>
  <c r="P66" i="10"/>
  <c r="W57" i="10"/>
  <c r="W66" i="10" s="1"/>
  <c r="W35" i="10"/>
  <c r="W40" i="10"/>
  <c r="T34" i="10"/>
  <c r="V60" i="10"/>
  <c r="U60" i="10"/>
  <c r="U88" i="10"/>
  <c r="T85" i="10"/>
  <c r="V40" i="10"/>
  <c r="U40" i="10"/>
  <c r="V59" i="10"/>
  <c r="U59" i="10"/>
  <c r="W83" i="10"/>
  <c r="U61" i="10"/>
  <c r="V61" i="10"/>
  <c r="U89" i="10"/>
  <c r="V89" i="10"/>
  <c r="P91" i="10"/>
  <c r="S41" i="10"/>
  <c r="U84" i="10"/>
  <c r="V84" i="10"/>
  <c r="V85" i="10"/>
  <c r="U85" i="10"/>
  <c r="O91" i="10"/>
  <c r="V37" i="10"/>
  <c r="U37" i="10"/>
  <c r="W36" i="10"/>
  <c r="T36" i="10"/>
  <c r="V62" i="10"/>
  <c r="U62" i="10"/>
  <c r="R91" i="10"/>
  <c r="U82" i="10"/>
  <c r="V82" i="10"/>
  <c r="V90" i="10"/>
  <c r="U90" i="10"/>
  <c r="T87" i="10"/>
  <c r="V35" i="10"/>
  <c r="U35" i="10"/>
  <c r="O66" i="10"/>
  <c r="U57" i="10"/>
  <c r="V57" i="10"/>
  <c r="U87" i="10"/>
  <c r="O41" i="10"/>
  <c r="V34" i="10"/>
  <c r="U34" i="10"/>
  <c r="V39" i="10"/>
  <c r="U39" i="10"/>
  <c r="T37" i="10"/>
  <c r="U63" i="10"/>
  <c r="V63" i="10"/>
  <c r="U83" i="10"/>
  <c r="V83" i="10"/>
  <c r="T32" i="10"/>
  <c r="U32" i="10"/>
  <c r="V32" i="10"/>
  <c r="V87" i="1"/>
  <c r="U87" i="1"/>
  <c r="V86" i="1"/>
  <c r="U86" i="1"/>
  <c r="V85" i="1"/>
  <c r="U85" i="1"/>
  <c r="V84" i="1"/>
  <c r="U84" i="1"/>
  <c r="V83" i="1"/>
  <c r="U83" i="1"/>
  <c r="V82" i="1"/>
  <c r="U82" i="1"/>
  <c r="V81" i="1"/>
  <c r="U81" i="1"/>
  <c r="V80" i="1"/>
  <c r="U80" i="1"/>
  <c r="V79" i="1"/>
  <c r="U79" i="1"/>
  <c r="V78" i="1"/>
  <c r="U78" i="1"/>
  <c r="V77" i="1"/>
  <c r="U77" i="1"/>
  <c r="V76" i="1"/>
  <c r="U76" i="1"/>
  <c r="V75" i="1"/>
  <c r="U75" i="1"/>
  <c r="V74" i="1"/>
  <c r="U74" i="1"/>
  <c r="V73" i="1"/>
  <c r="U73" i="1"/>
  <c r="V72" i="1"/>
  <c r="U72" i="1"/>
  <c r="V71" i="1"/>
  <c r="U71" i="1"/>
  <c r="V70" i="1"/>
  <c r="U70" i="1"/>
  <c r="V69" i="1"/>
  <c r="U69" i="1"/>
  <c r="V68" i="1"/>
  <c r="U68" i="1"/>
  <c r="V67" i="1"/>
  <c r="U67" i="1"/>
  <c r="V66" i="1"/>
  <c r="U66" i="1"/>
  <c r="V65" i="1"/>
  <c r="U65" i="1"/>
  <c r="V64" i="1"/>
  <c r="U64" i="1"/>
  <c r="V63" i="1"/>
  <c r="U63" i="1"/>
  <c r="V62" i="1"/>
  <c r="U62" i="1"/>
  <c r="V61" i="1"/>
  <c r="U61" i="1"/>
  <c r="V60" i="1"/>
  <c r="U60" i="1"/>
  <c r="V59" i="1"/>
  <c r="U59" i="1"/>
  <c r="V58" i="1"/>
  <c r="U58" i="1"/>
  <c r="V57" i="1"/>
  <c r="U57" i="1"/>
  <c r="V56" i="1"/>
  <c r="U56" i="1"/>
  <c r="V55" i="1"/>
  <c r="U55" i="1"/>
  <c r="V54" i="1"/>
  <c r="U54" i="1"/>
  <c r="V53" i="1"/>
  <c r="U53" i="1"/>
  <c r="V52" i="1"/>
  <c r="U52" i="1"/>
  <c r="V51" i="1"/>
  <c r="U51" i="1"/>
  <c r="V50" i="1"/>
  <c r="U50" i="1"/>
  <c r="V49" i="1"/>
  <c r="U49" i="1"/>
  <c r="V48" i="1"/>
  <c r="U48" i="1"/>
  <c r="V47" i="1"/>
  <c r="U47" i="1"/>
  <c r="V46" i="1"/>
  <c r="U46" i="1"/>
  <c r="V45" i="1"/>
  <c r="U45" i="1"/>
  <c r="V44" i="1"/>
  <c r="U44" i="1"/>
  <c r="V43" i="1"/>
  <c r="U43" i="1"/>
  <c r="V42" i="1"/>
  <c r="U42" i="1"/>
  <c r="V41" i="1"/>
  <c r="U41" i="1"/>
  <c r="V40" i="1"/>
  <c r="U40" i="1"/>
  <c r="V39" i="1"/>
  <c r="U39" i="1"/>
  <c r="V38" i="1"/>
  <c r="U38" i="1"/>
  <c r="V37" i="1"/>
  <c r="U37" i="1"/>
  <c r="V36" i="1"/>
  <c r="U36" i="1"/>
  <c r="V35" i="1"/>
  <c r="U35" i="1"/>
  <c r="V34" i="1"/>
  <c r="U34" i="1"/>
  <c r="U16" i="10" l="1"/>
  <c r="V16" i="10"/>
  <c r="T41" i="10"/>
  <c r="W41" i="10"/>
  <c r="V66" i="10"/>
  <c r="V91" i="10"/>
  <c r="U66" i="10"/>
  <c r="U91" i="10"/>
  <c r="W91" i="10"/>
  <c r="V41" i="10"/>
  <c r="U41" i="10"/>
  <c r="T91" i="10"/>
  <c r="Y12" i="7"/>
  <c r="Q17" i="7"/>
  <c r="Q16" i="7"/>
  <c r="Q15" i="7"/>
  <c r="Y4" i="7"/>
  <c r="Y5" i="7"/>
  <c r="Y6" i="7"/>
  <c r="Y7" i="7"/>
  <c r="Y8" i="7"/>
  <c r="Y9" i="7"/>
  <c r="Y10" i="7"/>
  <c r="Y11" i="7"/>
  <c r="Y3" i="7"/>
  <c r="R36" i="7"/>
  <c r="Q36" i="7"/>
  <c r="AA12" i="7"/>
  <c r="Z12" i="7"/>
  <c r="AB12" i="7"/>
  <c r="R12" i="7"/>
  <c r="S12" i="7"/>
  <c r="T12" i="7"/>
  <c r="U12" i="7"/>
  <c r="V12" i="7"/>
  <c r="W12" i="7"/>
  <c r="X12" i="7"/>
  <c r="Q12" i="7"/>
  <c r="H27" i="7" l="1"/>
  <c r="E28" i="7" l="1"/>
  <c r="E29" i="7"/>
  <c r="E30" i="7"/>
  <c r="E31" i="7"/>
  <c r="E32" i="7"/>
  <c r="E33" i="7"/>
  <c r="E34" i="7"/>
  <c r="E35" i="7"/>
  <c r="E27" i="7"/>
  <c r="E4" i="7"/>
  <c r="L28" i="7" s="1"/>
  <c r="E5" i="7"/>
  <c r="K29" i="7" s="1"/>
  <c r="L29" i="7" s="1"/>
  <c r="E6" i="7"/>
  <c r="K30" i="7" s="1"/>
  <c r="L30" i="7" s="1"/>
  <c r="E7" i="7"/>
  <c r="K31" i="7" s="1"/>
  <c r="L31" i="7" s="1"/>
  <c r="E8" i="7"/>
  <c r="K32" i="7" s="1"/>
  <c r="L32" i="7" s="1"/>
  <c r="E9" i="7"/>
  <c r="K33" i="7" s="1"/>
  <c r="L33" i="7" s="1"/>
  <c r="E10" i="7"/>
  <c r="K34" i="7" s="1"/>
  <c r="L34" i="7" s="1"/>
  <c r="E11" i="7"/>
  <c r="K35" i="7" s="1"/>
  <c r="L35" i="7" s="1"/>
  <c r="E3" i="7"/>
  <c r="A6" i="1"/>
  <c r="A7" i="1" s="1"/>
  <c r="A8" i="1" s="1"/>
  <c r="A9" i="1" s="1"/>
  <c r="A11" i="1" s="1"/>
  <c r="A12" i="1" l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K27" i="7"/>
  <c r="L27" i="7" s="1"/>
  <c r="H28" i="7"/>
  <c r="U18" i="1"/>
  <c r="U19" i="1"/>
  <c r="U8" i="1"/>
  <c r="U9" i="1"/>
  <c r="U12" i="1"/>
  <c r="U13" i="1"/>
  <c r="U22" i="1"/>
  <c r="U23" i="1"/>
  <c r="U16" i="1"/>
  <c r="U17" i="1"/>
  <c r="U6" i="1"/>
  <c r="U7" i="1"/>
  <c r="U32" i="1"/>
  <c r="U33" i="1"/>
  <c r="U24" i="1"/>
  <c r="U25" i="1"/>
  <c r="U26" i="1"/>
  <c r="U27" i="1"/>
  <c r="V18" i="1"/>
  <c r="V19" i="1"/>
  <c r="V8" i="1"/>
  <c r="V9" i="1"/>
  <c r="V12" i="1"/>
  <c r="V13" i="1"/>
  <c r="V22" i="1"/>
  <c r="V23" i="1"/>
  <c r="V16" i="1"/>
  <c r="V17" i="1"/>
  <c r="V6" i="1"/>
  <c r="V7" i="1"/>
  <c r="V32" i="1"/>
  <c r="V33" i="1"/>
  <c r="V24" i="1"/>
  <c r="V25" i="1"/>
  <c r="V26" i="1"/>
  <c r="V27" i="1"/>
</calcChain>
</file>

<file path=xl/sharedStrings.xml><?xml version="1.0" encoding="utf-8"?>
<sst xmlns="http://schemas.openxmlformats.org/spreadsheetml/2006/main" count="871" uniqueCount="163">
  <si>
    <t>HYPERPARAMETERS</t>
  </si>
  <si>
    <t>Activation</t>
  </si>
  <si>
    <t>Optimizer</t>
  </si>
  <si>
    <t>Epochs</t>
  </si>
  <si>
    <t>Probe</t>
  </si>
  <si>
    <t>LSTM Layers</t>
  </si>
  <si>
    <t>Softmax</t>
  </si>
  <si>
    <t>SGD</t>
  </si>
  <si>
    <t>LR</t>
  </si>
  <si>
    <t>Results</t>
  </si>
  <si>
    <t>Train 
Loss</t>
  </si>
  <si>
    <t>Val
Loss</t>
  </si>
  <si>
    <t>Train
Acc</t>
  </si>
  <si>
    <t>Val
Acc</t>
  </si>
  <si>
    <t>Exec
Time</t>
  </si>
  <si>
    <t>Beta1</t>
  </si>
  <si>
    <t>Beta2</t>
  </si>
  <si>
    <t>Dropout</t>
  </si>
  <si>
    <t>Loss</t>
  </si>
  <si>
    <t>Batch_size</t>
  </si>
  <si>
    <t>categorical_crossentropy</t>
  </si>
  <si>
    <t>Timedistributed</t>
  </si>
  <si>
    <t>Model</t>
  </si>
  <si>
    <t>N. Diferent antenas</t>
  </si>
  <si>
    <t>Define the Range of Tests To Execute        (InitTest = 0 ou All Para Efetuar Todos)</t>
  </si>
  <si>
    <t>InitTest</t>
  </si>
  <si>
    <t>LastTest</t>
  </si>
  <si>
    <t>type_of_day</t>
  </si>
  <si>
    <t>DS</t>
  </si>
  <si>
    <t>Pacience</t>
  </si>
  <si>
    <t>hidden_dim</t>
  </si>
  <si>
    <t>Embed_Dim</t>
  </si>
  <si>
    <t>n_steps</t>
  </si>
  <si>
    <t>Vocab_size</t>
  </si>
  <si>
    <t>5967.xlsx</t>
  </si>
  <si>
    <t>5477.xlsx</t>
  </si>
  <si>
    <t>5966.xlsx</t>
  </si>
  <si>
    <t>6032.xlsx</t>
  </si>
  <si>
    <t>5991.xlsx</t>
  </si>
  <si>
    <t>5964.xlsx</t>
  </si>
  <si>
    <t>Total Antenas</t>
  </si>
  <si>
    <t>Diferent Antenas</t>
  </si>
  <si>
    <t>6027.xlsx</t>
  </si>
  <si>
    <t>6033.xlsx</t>
  </si>
  <si>
    <t>6016.xlsx</t>
  </si>
  <si>
    <t>1-With W2V</t>
  </si>
  <si>
    <t>2 - without W2V</t>
  </si>
  <si>
    <t>User</t>
  </si>
  <si>
    <t>Seconds</t>
  </si>
  <si>
    <t>Time</t>
  </si>
  <si>
    <t>Train Loss</t>
  </si>
  <si>
    <t>Val Loss</t>
  </si>
  <si>
    <t>Train acc</t>
  </si>
  <si>
    <t>Val acc</t>
  </si>
  <si>
    <t>Epoch</t>
  </si>
  <si>
    <t>W2V</t>
  </si>
  <si>
    <t>Diff</t>
  </si>
  <si>
    <t>TNUC</t>
  </si>
  <si>
    <t>TNC</t>
  </si>
  <si>
    <t>x</t>
  </si>
  <si>
    <r>
      <t>U</t>
    </r>
    <r>
      <rPr>
        <vertAlign val="subscript"/>
        <sz val="11"/>
        <color theme="1"/>
        <rFont val="Calibri"/>
        <family val="2"/>
        <scheme val="minor"/>
      </rPr>
      <t>A</t>
    </r>
  </si>
  <si>
    <r>
      <t>U</t>
    </r>
    <r>
      <rPr>
        <vertAlign val="subscript"/>
        <sz val="11"/>
        <color theme="1"/>
        <rFont val="Calibri"/>
        <family val="2"/>
        <scheme val="minor"/>
      </rPr>
      <t>B</t>
    </r>
  </si>
  <si>
    <r>
      <t>U</t>
    </r>
    <r>
      <rPr>
        <vertAlign val="subscript"/>
        <sz val="11"/>
        <color theme="1"/>
        <rFont val="Calibri"/>
        <family val="2"/>
        <scheme val="minor"/>
      </rPr>
      <t>C</t>
    </r>
  </si>
  <si>
    <r>
      <t>U</t>
    </r>
    <r>
      <rPr>
        <vertAlign val="subscript"/>
        <sz val="11"/>
        <color theme="1"/>
        <rFont val="Calibri"/>
        <family val="2"/>
        <scheme val="minor"/>
      </rPr>
      <t>D</t>
    </r>
  </si>
  <si>
    <r>
      <t>U</t>
    </r>
    <r>
      <rPr>
        <vertAlign val="subscript"/>
        <sz val="11"/>
        <color theme="1"/>
        <rFont val="Calibri"/>
        <family val="2"/>
        <scheme val="minor"/>
      </rPr>
      <t>E</t>
    </r>
  </si>
  <si>
    <r>
      <t>U</t>
    </r>
    <r>
      <rPr>
        <vertAlign val="subscript"/>
        <sz val="11"/>
        <color theme="1"/>
        <rFont val="Calibri"/>
        <family val="2"/>
        <scheme val="minor"/>
      </rPr>
      <t>F</t>
    </r>
  </si>
  <si>
    <r>
      <t>U</t>
    </r>
    <r>
      <rPr>
        <vertAlign val="subscript"/>
        <sz val="11"/>
        <color theme="1"/>
        <rFont val="Calibri"/>
        <family val="2"/>
        <scheme val="minor"/>
      </rPr>
      <t>G</t>
    </r>
  </si>
  <si>
    <r>
      <t>U</t>
    </r>
    <r>
      <rPr>
        <vertAlign val="subscript"/>
        <sz val="11"/>
        <color theme="1"/>
        <rFont val="Calibri"/>
        <family val="2"/>
        <scheme val="minor"/>
      </rPr>
      <t>H</t>
    </r>
  </si>
  <si>
    <r>
      <t>U</t>
    </r>
    <r>
      <rPr>
        <vertAlign val="subscript"/>
        <sz val="11"/>
        <color theme="1"/>
        <rFont val="Calibri"/>
        <family val="2"/>
        <scheme val="minor"/>
      </rPr>
      <t>I</t>
    </r>
  </si>
  <si>
    <t>Ua - 726</t>
  </si>
  <si>
    <t>Ub - 917</t>
  </si>
  <si>
    <t>Uc - 1192</t>
  </si>
  <si>
    <t>Ud - 1331</t>
  </si>
  <si>
    <t>Ue - 1758</t>
  </si>
  <si>
    <t>Uf - 2415</t>
  </si>
  <si>
    <t>Ug -2488</t>
  </si>
  <si>
    <t>Uh - 3502</t>
  </si>
  <si>
    <t>Ui - 3638</t>
  </si>
  <si>
    <t>A</t>
  </si>
  <si>
    <r>
      <t>U</t>
    </r>
    <r>
      <rPr>
        <vertAlign val="subscript"/>
        <sz val="8"/>
        <color theme="1"/>
        <rFont val="Calibri"/>
        <family val="2"/>
        <scheme val="minor"/>
      </rPr>
      <t>A</t>
    </r>
    <r>
      <rPr>
        <sz val="11"/>
        <color theme="1"/>
        <rFont val="Calibri"/>
        <family val="2"/>
        <scheme val="minor"/>
      </rPr>
      <t xml:space="preserve"> - 726</t>
    </r>
  </si>
  <si>
    <t>NC</t>
  </si>
  <si>
    <t>NUC</t>
  </si>
  <si>
    <t>Diff b-a (%)</t>
  </si>
  <si>
    <t>Ordenado por NUC</t>
  </si>
  <si>
    <t>Ordenado por NC</t>
  </si>
  <si>
    <t>Ordenado por diff</t>
  </si>
  <si>
    <t>epoch</t>
  </si>
  <si>
    <t>Average</t>
  </si>
  <si>
    <t>tt</t>
  </si>
  <si>
    <t>Vallacc</t>
  </si>
  <si>
    <t>tt%</t>
  </si>
  <si>
    <t>epoch%</t>
  </si>
  <si>
    <t>Model LSTM</t>
  </si>
  <si>
    <t>3-With W2V</t>
  </si>
  <si>
    <t>4 - without W2V</t>
  </si>
  <si>
    <t>Model CNN+LSTM</t>
  </si>
  <si>
    <t>5-With W2V</t>
  </si>
  <si>
    <t>6 - without W2V</t>
  </si>
  <si>
    <t>Model SimpleRNN</t>
  </si>
  <si>
    <t>Model GRU</t>
  </si>
  <si>
    <t>7-With W2V</t>
  </si>
  <si>
    <t>8 - without W2V</t>
  </si>
  <si>
    <t>Epoch
#</t>
  </si>
  <si>
    <t>TT
(ss)</t>
  </si>
  <si>
    <t>ValAcc
(%)</t>
  </si>
  <si>
    <t>Users</t>
  </si>
  <si>
    <r>
      <t xml:space="preserve">Diferences </t>
    </r>
    <r>
      <rPr>
        <b/>
        <vertAlign val="superscript"/>
        <sz val="11"/>
        <color theme="1"/>
        <rFont val="Calibri"/>
        <family val="2"/>
        <scheme val="minor"/>
      </rPr>
      <t>b-a</t>
    </r>
  </si>
  <si>
    <t>TT
(ss)(%)</t>
  </si>
  <si>
    <t>ValAcc
(p.p.)</t>
  </si>
  <si>
    <t>Model 1 - (b) LSTM With W2V</t>
  </si>
  <si>
    <t>Model 2 - (a) LSTM Without W2V</t>
  </si>
  <si>
    <t>Model 3 - (d) CNN+LSTM With W2V</t>
  </si>
  <si>
    <t>Model 4 -(c) CNN+LSTM Without W2V</t>
  </si>
  <si>
    <r>
      <t xml:space="preserve">Diferences </t>
    </r>
    <r>
      <rPr>
        <b/>
        <vertAlign val="superscript"/>
        <sz val="11"/>
        <color theme="1"/>
        <rFont val="Calibri"/>
        <family val="2"/>
        <scheme val="minor"/>
      </rPr>
      <t>d-c</t>
    </r>
  </si>
  <si>
    <r>
      <t xml:space="preserve">Diferences </t>
    </r>
    <r>
      <rPr>
        <b/>
        <vertAlign val="superscript"/>
        <sz val="11"/>
        <color theme="1"/>
        <rFont val="Calibri"/>
        <family val="2"/>
        <scheme val="minor"/>
      </rPr>
      <t>f-e</t>
    </r>
  </si>
  <si>
    <t>Model 8 - (g) GRU Without W2V</t>
  </si>
  <si>
    <t>Model 7 - (h) GRU With W2V</t>
  </si>
  <si>
    <r>
      <t xml:space="preserve">Diferences </t>
    </r>
    <r>
      <rPr>
        <b/>
        <vertAlign val="superscript"/>
        <sz val="11"/>
        <color theme="1"/>
        <rFont val="Calibri"/>
        <family val="2"/>
        <scheme val="minor"/>
      </rPr>
      <t>h-g</t>
    </r>
  </si>
  <si>
    <t>Model 5 - (f) RNN With W2V</t>
  </si>
  <si>
    <t>Model 6 - (e)  RNN Without W2V</t>
  </si>
  <si>
    <t>Model RNN</t>
  </si>
  <si>
    <t>Avg</t>
  </si>
  <si>
    <t>Retirar as percentagens no overleaf</t>
  </si>
  <si>
    <t>Architecture b</t>
  </si>
  <si>
    <r>
      <t xml:space="preserve">Architecture </t>
    </r>
    <r>
      <rPr>
        <b/>
        <vertAlign val="superscript"/>
        <sz val="11"/>
        <color theme="1"/>
        <rFont val="Calibri"/>
        <family val="2"/>
        <scheme val="minor"/>
      </rPr>
      <t>c</t>
    </r>
  </si>
  <si>
    <r>
      <t>Architecture</t>
    </r>
    <r>
      <rPr>
        <b/>
        <vertAlign val="superscript"/>
        <sz val="11"/>
        <color theme="1"/>
        <rFont val="Calibri"/>
        <family val="2"/>
        <scheme val="minor"/>
      </rPr>
      <t xml:space="preserve"> d</t>
    </r>
  </si>
  <si>
    <r>
      <t xml:space="preserve">Architecture </t>
    </r>
    <r>
      <rPr>
        <b/>
        <vertAlign val="superscript"/>
        <sz val="11"/>
        <color theme="1"/>
        <rFont val="Calibri"/>
        <family val="2"/>
        <scheme val="minor"/>
      </rPr>
      <t>e</t>
    </r>
  </si>
  <si>
    <r>
      <t>Architecture</t>
    </r>
    <r>
      <rPr>
        <b/>
        <vertAlign val="superscript"/>
        <sz val="11"/>
        <color theme="1"/>
        <rFont val="Calibri"/>
        <family val="2"/>
        <scheme val="minor"/>
      </rPr>
      <t xml:space="preserve"> f</t>
    </r>
  </si>
  <si>
    <r>
      <t xml:space="preserve">Architecture </t>
    </r>
    <r>
      <rPr>
        <b/>
        <vertAlign val="superscript"/>
        <sz val="11"/>
        <color theme="1"/>
        <rFont val="Calibri"/>
        <family val="2"/>
        <scheme val="minor"/>
      </rPr>
      <t>g</t>
    </r>
  </si>
  <si>
    <r>
      <t xml:space="preserve">Architecture </t>
    </r>
    <r>
      <rPr>
        <b/>
        <vertAlign val="superscript"/>
        <sz val="11"/>
        <color theme="1"/>
        <rFont val="Calibri"/>
        <family val="2"/>
        <scheme val="minor"/>
      </rPr>
      <t>h</t>
    </r>
  </si>
  <si>
    <t>Média da Médias</t>
  </si>
  <si>
    <t>Diferences</t>
  </si>
  <si>
    <t>Arch.</t>
  </si>
  <si>
    <t>Avg.</t>
  </si>
  <si>
    <t>a</t>
  </si>
  <si>
    <t>c</t>
  </si>
  <si>
    <t>e</t>
  </si>
  <si>
    <t>g</t>
  </si>
  <si>
    <t>b</t>
  </si>
  <si>
    <t>d</t>
  </si>
  <si>
    <t>f</t>
  </si>
  <si>
    <t>h</t>
  </si>
  <si>
    <t>SLSTM</t>
  </si>
  <si>
    <t>UA</t>
  </si>
  <si>
    <t>UB</t>
  </si>
  <si>
    <t>UC</t>
  </si>
  <si>
    <t>UD</t>
  </si>
  <si>
    <t>UE</t>
  </si>
  <si>
    <t>UF</t>
  </si>
  <si>
    <t>UG</t>
  </si>
  <si>
    <t>UH</t>
  </si>
  <si>
    <t>UI</t>
  </si>
  <si>
    <t>CLSTM</t>
  </si>
  <si>
    <t>SLSTM+W2V vs SLSTM</t>
  </si>
  <si>
    <t>CLSTM+W2V vs CLSTM</t>
  </si>
  <si>
    <t>SRNN</t>
  </si>
  <si>
    <t>SRNN+W2V vs SRNN</t>
  </si>
  <si>
    <t>SGRU</t>
  </si>
  <si>
    <t>SGRU+W2V vs SGRU</t>
  </si>
  <si>
    <t>Architectures 
Without W2V</t>
  </si>
  <si>
    <t>Architectures 
With W2V</t>
  </si>
  <si>
    <t>5479.xlsx</t>
  </si>
  <si>
    <t>5451.xlsx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</si>
</sst>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vertAlign val="subscript"/>
      <sz val="11"/>
      <color theme="1"/>
      <name val="Calibri"/>
      <family val="2"/>
      <scheme val="minor"/>
    </font>
    <font>
      <sz val="11"/>
      <color theme="1"/>
      <name val="Times New Roman"/>
      <family val="1"/>
    </font>
    <font>
      <vertAlign val="subscript"/>
      <sz val="8"/>
      <color theme="1"/>
      <name val="Calibri"/>
      <family val="2"/>
      <scheme val="minor"/>
    </font>
    <font>
      <b/>
      <vertAlign val="superscript"/>
      <sz val="11"/>
      <color theme="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2" tint="-0.249977111117893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39997558519241921"/>
        <bgColor indexed="65"/>
      </patternFill>
    </fill>
    <fill>
      <patternFill patternType="solid">
        <fgColor rgb="FF00B0F0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FF00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ck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 style="thick">
        <color indexed="64"/>
      </right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5" fillId="6" borderId="0" applyNumberFormat="0" applyBorder="0" applyAlignment="0" applyProtection="0"/>
    <xf numFmtId="9" fontId="5" fillId="0" borderId="0" applyFont="0" applyFill="0" applyBorder="0" applyAlignment="0" applyProtection="0"/>
  </cellStyleXfs>
  <cellXfs count="204">
    <xf numFmtId="0" fontId="0" fillId="0" borderId="0" xfId="0"/>
    <xf numFmtId="0" fontId="0" fillId="0" borderId="1" xfId="0" applyBorder="1"/>
    <xf numFmtId="0" fontId="2" fillId="0" borderId="10" xfId="0" applyFont="1" applyBorder="1" applyAlignment="1">
      <alignment horizontal="center"/>
    </xf>
    <xf numFmtId="0" fontId="1" fillId="2" borderId="11" xfId="0" applyFont="1" applyFill="1" applyBorder="1" applyAlignment="1">
      <alignment horizontal="center" vertical="center"/>
    </xf>
    <xf numFmtId="0" fontId="1" fillId="3" borderId="5" xfId="0" applyFont="1" applyFill="1" applyBorder="1" applyAlignment="1">
      <alignment horizontal="center" vertical="center" wrapText="1"/>
    </xf>
    <xf numFmtId="0" fontId="1" fillId="3" borderId="6" xfId="0" applyFont="1" applyFill="1" applyBorder="1" applyAlignment="1">
      <alignment horizontal="center" vertical="center" wrapText="1"/>
    </xf>
    <xf numFmtId="0" fontId="1" fillId="3" borderId="7" xfId="0" applyFont="1" applyFill="1" applyBorder="1" applyAlignment="1">
      <alignment horizontal="center" vertical="center" wrapText="1"/>
    </xf>
    <xf numFmtId="0" fontId="1" fillId="3" borderId="7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8" xfId="0" applyFont="1" applyFill="1" applyBorder="1" applyAlignment="1">
      <alignment horizontal="center" vertical="center" wrapText="1"/>
    </xf>
    <xf numFmtId="21" fontId="0" fillId="0" borderId="4" xfId="0" applyNumberFormat="1" applyBorder="1" applyAlignment="1">
      <alignment horizontal="center"/>
    </xf>
    <xf numFmtId="0" fontId="0" fillId="0" borderId="1" xfId="0" applyBorder="1" applyAlignment="1">
      <alignment horizontal="center"/>
    </xf>
    <xf numFmtId="0" fontId="2" fillId="0" borderId="12" xfId="0" applyFont="1" applyBorder="1" applyAlignment="1">
      <alignment horizontal="center"/>
    </xf>
    <xf numFmtId="0" fontId="1" fillId="4" borderId="1" xfId="0" applyFont="1" applyFill="1" applyBorder="1"/>
    <xf numFmtId="21" fontId="0" fillId="0" borderId="1" xfId="0" applyNumberFormat="1" applyBorder="1" applyAlignment="1">
      <alignment horizontal="center"/>
    </xf>
    <xf numFmtId="2" fontId="0" fillId="0" borderId="1" xfId="0" applyNumberFormat="1" applyBorder="1" applyAlignment="1">
      <alignment horizontal="center"/>
    </xf>
    <xf numFmtId="2" fontId="0" fillId="0" borderId="4" xfId="0" applyNumberFormat="1" applyBorder="1" applyAlignment="1">
      <alignment horizontal="center"/>
    </xf>
    <xf numFmtId="0" fontId="1" fillId="4" borderId="11" xfId="0" applyFont="1" applyFill="1" applyBorder="1" applyAlignment="1">
      <alignment horizontal="center" vertical="center"/>
    </xf>
    <xf numFmtId="0" fontId="1" fillId="3" borderId="13" xfId="0" applyFont="1" applyFill="1" applyBorder="1" applyAlignment="1">
      <alignment horizontal="center" vertical="center" wrapText="1"/>
    </xf>
    <xf numFmtId="1" fontId="1" fillId="5" borderId="1" xfId="0" applyNumberFormat="1" applyFont="1" applyFill="1" applyBorder="1" applyAlignment="1">
      <alignment horizontal="center"/>
    </xf>
    <xf numFmtId="0" fontId="1" fillId="3" borderId="2" xfId="0" applyFont="1" applyFill="1" applyBorder="1" applyAlignment="1">
      <alignment vertical="center" wrapText="1"/>
    </xf>
    <xf numFmtId="0" fontId="1" fillId="3" borderId="4" xfId="0" applyFont="1" applyFill="1" applyBorder="1" applyAlignment="1">
      <alignment vertical="center" wrapText="1"/>
    </xf>
    <xf numFmtId="21" fontId="3" fillId="5" borderId="4" xfId="0" applyNumberFormat="1" applyFont="1" applyFill="1" applyBorder="1" applyAlignment="1">
      <alignment horizontal="center"/>
    </xf>
    <xf numFmtId="2" fontId="3" fillId="5" borderId="1" xfId="0" applyNumberFormat="1" applyFont="1" applyFill="1" applyBorder="1" applyAlignment="1">
      <alignment horizontal="center"/>
    </xf>
    <xf numFmtId="1" fontId="3" fillId="5" borderId="1" xfId="0" applyNumberFormat="1" applyFont="1" applyFill="1" applyBorder="1" applyAlignment="1">
      <alignment horizontal="center"/>
    </xf>
    <xf numFmtId="21" fontId="4" fillId="5" borderId="4" xfId="0" applyNumberFormat="1" applyFont="1" applyFill="1" applyBorder="1" applyAlignment="1">
      <alignment horizontal="center"/>
    </xf>
    <xf numFmtId="2" fontId="4" fillId="5" borderId="1" xfId="0" applyNumberFormat="1" applyFont="1" applyFill="1" applyBorder="1" applyAlignment="1">
      <alignment horizontal="center"/>
    </xf>
    <xf numFmtId="21" fontId="4" fillId="0" borderId="4" xfId="0" applyNumberFormat="1" applyFont="1" applyBorder="1" applyAlignment="1">
      <alignment horizontal="center"/>
    </xf>
    <xf numFmtId="2" fontId="4" fillId="0" borderId="1" xfId="0" applyNumberFormat="1" applyFont="1" applyBorder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/>
    <xf numFmtId="0" fontId="1" fillId="6" borderId="0" xfId="1" applyFont="1" applyBorder="1" applyAlignment="1">
      <alignment horizontal="center" wrapText="1"/>
    </xf>
    <xf numFmtId="0" fontId="0" fillId="0" borderId="0" xfId="0" applyBorder="1" applyAlignment="1">
      <alignment horizontal="center"/>
    </xf>
    <xf numFmtId="1" fontId="0" fillId="0" borderId="1" xfId="0" applyNumberFormat="1" applyBorder="1"/>
    <xf numFmtId="9" fontId="3" fillId="5" borderId="1" xfId="0" applyNumberFormat="1" applyFont="1" applyFill="1" applyBorder="1" applyAlignment="1">
      <alignment horizontal="center"/>
    </xf>
    <xf numFmtId="9" fontId="4" fillId="5" borderId="1" xfId="0" applyNumberFormat="1" applyFont="1" applyFill="1" applyBorder="1" applyAlignment="1">
      <alignment horizontal="center"/>
    </xf>
    <xf numFmtId="9" fontId="4" fillId="0" borderId="1" xfId="0" applyNumberFormat="1" applyFont="1" applyBorder="1" applyAlignment="1">
      <alignment horizontal="center"/>
    </xf>
    <xf numFmtId="9" fontId="0" fillId="0" borderId="1" xfId="0" applyNumberFormat="1" applyBorder="1" applyAlignment="1">
      <alignment horizontal="center"/>
    </xf>
    <xf numFmtId="9" fontId="0" fillId="5" borderId="1" xfId="0" applyNumberFormat="1" applyFill="1" applyBorder="1" applyAlignment="1">
      <alignment horizontal="center"/>
    </xf>
    <xf numFmtId="0" fontId="1" fillId="7" borderId="1" xfId="0" applyFont="1" applyFill="1" applyBorder="1"/>
    <xf numFmtId="0" fontId="0" fillId="7" borderId="1" xfId="0" applyFill="1" applyBorder="1"/>
    <xf numFmtId="1" fontId="0" fillId="7" borderId="1" xfId="0" applyNumberFormat="1" applyFill="1" applyBorder="1"/>
    <xf numFmtId="0" fontId="0" fillId="7" borderId="0" xfId="0" applyFill="1"/>
    <xf numFmtId="0" fontId="1" fillId="7" borderId="11" xfId="0" applyFont="1" applyFill="1" applyBorder="1" applyAlignment="1">
      <alignment horizontal="center" vertical="center"/>
    </xf>
    <xf numFmtId="21" fontId="0" fillId="7" borderId="1" xfId="0" applyNumberFormat="1" applyFill="1" applyBorder="1" applyAlignment="1">
      <alignment horizontal="center"/>
    </xf>
    <xf numFmtId="2" fontId="0" fillId="7" borderId="1" xfId="0" applyNumberFormat="1" applyFill="1" applyBorder="1" applyAlignment="1">
      <alignment horizontal="center"/>
    </xf>
    <xf numFmtId="9" fontId="0" fillId="7" borderId="1" xfId="0" applyNumberFormat="1" applyFill="1" applyBorder="1" applyAlignment="1">
      <alignment horizontal="center"/>
    </xf>
    <xf numFmtId="0" fontId="0" fillId="7" borderId="1" xfId="0" applyFill="1" applyBorder="1" applyAlignment="1">
      <alignment horizontal="center"/>
    </xf>
    <xf numFmtId="1" fontId="1" fillId="7" borderId="1" xfId="0" applyNumberFormat="1" applyFont="1" applyFill="1" applyBorder="1" applyAlignment="1">
      <alignment horizontal="center"/>
    </xf>
    <xf numFmtId="0" fontId="0" fillId="0" borderId="0" xfId="0" applyBorder="1"/>
    <xf numFmtId="0" fontId="0" fillId="5" borderId="1" xfId="0" applyFill="1" applyBorder="1" applyAlignment="1">
      <alignment horizontal="center"/>
    </xf>
    <xf numFmtId="0" fontId="1" fillId="4" borderId="14" xfId="0" applyFont="1" applyFill="1" applyBorder="1"/>
    <xf numFmtId="21" fontId="0" fillId="5" borderId="15" xfId="0" applyNumberFormat="1" applyFill="1" applyBorder="1" applyAlignment="1">
      <alignment horizontal="center"/>
    </xf>
    <xf numFmtId="2" fontId="0" fillId="5" borderId="1" xfId="0" applyNumberFormat="1" applyFill="1" applyBorder="1" applyAlignment="1">
      <alignment horizontal="center"/>
    </xf>
    <xf numFmtId="21" fontId="0" fillId="5" borderId="1" xfId="0" applyNumberFormat="1" applyFill="1" applyBorder="1" applyAlignment="1">
      <alignment horizontal="center"/>
    </xf>
    <xf numFmtId="0" fontId="0" fillId="5" borderId="0" xfId="0" applyFill="1"/>
    <xf numFmtId="0" fontId="2" fillId="0" borderId="12" xfId="0" applyFont="1" applyBorder="1" applyAlignment="1">
      <alignment horizontal="left"/>
    </xf>
    <xf numFmtId="0" fontId="1" fillId="0" borderId="0" xfId="0" applyFont="1"/>
    <xf numFmtId="0" fontId="1" fillId="0" borderId="1" xfId="0" applyFont="1" applyBorder="1" applyAlignment="1">
      <alignment horizontal="center"/>
    </xf>
    <xf numFmtId="2" fontId="0" fillId="0" borderId="1" xfId="0" applyNumberFormat="1" applyFont="1" applyBorder="1" applyAlignment="1">
      <alignment horizontal="center"/>
    </xf>
    <xf numFmtId="9" fontId="0" fillId="0" borderId="1" xfId="0" applyNumberFormat="1" applyFont="1" applyBorder="1" applyAlignment="1">
      <alignment horizontal="center"/>
    </xf>
    <xf numFmtId="1" fontId="0" fillId="5" borderId="1" xfId="0" applyNumberFormat="1" applyFont="1" applyFill="1" applyBorder="1" applyAlignment="1">
      <alignment horizontal="center"/>
    </xf>
    <xf numFmtId="0" fontId="0" fillId="0" borderId="1" xfId="0" applyFont="1" applyBorder="1" applyAlignment="1">
      <alignment horizontal="center"/>
    </xf>
    <xf numFmtId="1" fontId="0" fillId="5" borderId="7" xfId="0" applyNumberFormat="1" applyFont="1" applyFill="1" applyBorder="1" applyAlignment="1">
      <alignment horizontal="center"/>
    </xf>
    <xf numFmtId="1" fontId="0" fillId="0" borderId="1" xfId="0" applyNumberFormat="1" applyFont="1" applyBorder="1" applyAlignment="1">
      <alignment horizontal="center"/>
    </xf>
    <xf numFmtId="1" fontId="0" fillId="0" borderId="0" xfId="0" applyNumberFormat="1"/>
    <xf numFmtId="1" fontId="1" fillId="0" borderId="1" xfId="0" applyNumberFormat="1" applyFont="1" applyBorder="1" applyAlignment="1">
      <alignment horizontal="center"/>
    </xf>
    <xf numFmtId="9" fontId="0" fillId="0" borderId="0" xfId="2" applyFont="1"/>
    <xf numFmtId="0" fontId="7" fillId="0" borderId="0" xfId="0" applyFont="1"/>
    <xf numFmtId="10" fontId="0" fillId="0" borderId="0" xfId="0" applyNumberFormat="1"/>
    <xf numFmtId="0" fontId="1" fillId="0" borderId="0" xfId="0" applyFont="1" applyFill="1" applyBorder="1" applyAlignment="1">
      <alignment horizontal="center"/>
    </xf>
    <xf numFmtId="0" fontId="1" fillId="0" borderId="1" xfId="0" applyFont="1" applyFill="1" applyBorder="1" applyAlignment="1">
      <alignment horizontal="center"/>
    </xf>
    <xf numFmtId="0" fontId="0" fillId="0" borderId="1" xfId="0" applyFont="1" applyBorder="1" applyAlignment="1">
      <alignment horizontal="center" vertical="center"/>
    </xf>
    <xf numFmtId="1" fontId="0" fillId="5" borderId="1" xfId="0" applyNumberFormat="1" applyFont="1" applyFill="1" applyBorder="1" applyAlignment="1">
      <alignment horizontal="center" vertical="center"/>
    </xf>
    <xf numFmtId="9" fontId="0" fillId="0" borderId="1" xfId="0" applyNumberFormat="1" applyBorder="1" applyAlignment="1">
      <alignment horizontal="center" vertical="center"/>
    </xf>
    <xf numFmtId="0" fontId="0" fillId="0" borderId="14" xfId="0" applyFont="1" applyFill="1" applyBorder="1" applyAlignment="1">
      <alignment horizontal="center"/>
    </xf>
    <xf numFmtId="0" fontId="1" fillId="0" borderId="16" xfId="0" applyFont="1" applyFill="1" applyBorder="1" applyAlignment="1">
      <alignment horizontal="center"/>
    </xf>
    <xf numFmtId="9" fontId="0" fillId="0" borderId="0" xfId="0" applyNumberFormat="1" applyBorder="1" applyAlignment="1">
      <alignment horizontal="center" vertical="center"/>
    </xf>
    <xf numFmtId="0" fontId="0" fillId="8" borderId="1" xfId="0" applyFill="1" applyBorder="1"/>
    <xf numFmtId="0" fontId="1" fillId="8" borderId="1" xfId="0" applyFont="1" applyFill="1" applyBorder="1"/>
    <xf numFmtId="1" fontId="0" fillId="8" borderId="1" xfId="0" applyNumberFormat="1" applyFill="1" applyBorder="1"/>
    <xf numFmtId="0" fontId="1" fillId="8" borderId="11" xfId="0" applyFont="1" applyFill="1" applyBorder="1" applyAlignment="1">
      <alignment horizontal="center" vertical="center"/>
    </xf>
    <xf numFmtId="21" fontId="0" fillId="8" borderId="1" xfId="0" applyNumberFormat="1" applyFill="1" applyBorder="1" applyAlignment="1">
      <alignment horizontal="center"/>
    </xf>
    <xf numFmtId="2" fontId="0" fillId="8" borderId="1" xfId="0" applyNumberFormat="1" applyFill="1" applyBorder="1" applyAlignment="1">
      <alignment horizontal="center"/>
    </xf>
    <xf numFmtId="9" fontId="0" fillId="8" borderId="1" xfId="0" applyNumberFormat="1" applyFill="1" applyBorder="1" applyAlignment="1">
      <alignment horizontal="center"/>
    </xf>
    <xf numFmtId="0" fontId="0" fillId="8" borderId="0" xfId="0" applyFill="1"/>
    <xf numFmtId="0" fontId="2" fillId="0" borderId="1" xfId="0" applyFont="1" applyBorder="1" applyAlignment="1"/>
    <xf numFmtId="21" fontId="0" fillId="5" borderId="4" xfId="0" applyNumberFormat="1" applyFill="1" applyBorder="1" applyAlignment="1">
      <alignment horizontal="center"/>
    </xf>
    <xf numFmtId="0" fontId="0" fillId="5" borderId="1" xfId="0" applyFill="1" applyBorder="1"/>
    <xf numFmtId="2" fontId="4" fillId="5" borderId="4" xfId="0" applyNumberFormat="1" applyFont="1" applyFill="1" applyBorder="1" applyAlignment="1">
      <alignment horizontal="center"/>
    </xf>
    <xf numFmtId="1" fontId="1" fillId="5" borderId="1" xfId="0" applyNumberFormat="1" applyFont="1" applyFill="1" applyBorder="1" applyAlignment="1">
      <alignment horizontal="center" vertical="center"/>
    </xf>
    <xf numFmtId="1" fontId="3" fillId="5" borderId="1" xfId="0" applyNumberFormat="1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7" borderId="0" xfId="0" applyFill="1" applyAlignment="1">
      <alignment horizontal="center" vertical="center"/>
    </xf>
    <xf numFmtId="0" fontId="0" fillId="0" borderId="7" xfId="0" applyBorder="1"/>
    <xf numFmtId="0" fontId="1" fillId="0" borderId="17" xfId="0" applyFont="1" applyBorder="1" applyAlignment="1">
      <alignment horizontal="center"/>
    </xf>
    <xf numFmtId="1" fontId="1" fillId="0" borderId="17" xfId="0" applyNumberFormat="1" applyFont="1" applyBorder="1" applyAlignment="1">
      <alignment horizontal="center"/>
    </xf>
    <xf numFmtId="0" fontId="0" fillId="9" borderId="1" xfId="0" applyFill="1" applyBorder="1"/>
    <xf numFmtId="0" fontId="1" fillId="9" borderId="1" xfId="0" applyFont="1" applyFill="1" applyBorder="1"/>
    <xf numFmtId="1" fontId="0" fillId="9" borderId="1" xfId="0" applyNumberFormat="1" applyFill="1" applyBorder="1"/>
    <xf numFmtId="0" fontId="1" fillId="9" borderId="11" xfId="0" applyFont="1" applyFill="1" applyBorder="1" applyAlignment="1">
      <alignment horizontal="center" vertical="center"/>
    </xf>
    <xf numFmtId="21" fontId="0" fillId="9" borderId="1" xfId="0" applyNumberFormat="1" applyFill="1" applyBorder="1" applyAlignment="1">
      <alignment horizontal="center"/>
    </xf>
    <xf numFmtId="2" fontId="0" fillId="9" borderId="1" xfId="0" applyNumberFormat="1" applyFill="1" applyBorder="1" applyAlignment="1">
      <alignment horizontal="center"/>
    </xf>
    <xf numFmtId="9" fontId="0" fillId="9" borderId="1" xfId="0" applyNumberFormat="1" applyFill="1" applyBorder="1" applyAlignment="1">
      <alignment horizontal="center"/>
    </xf>
    <xf numFmtId="0" fontId="0" fillId="9" borderId="1" xfId="0" applyFill="1" applyBorder="1" applyAlignment="1">
      <alignment horizontal="center" vertical="center"/>
    </xf>
    <xf numFmtId="0" fontId="0" fillId="9" borderId="0" xfId="0" applyFill="1"/>
    <xf numFmtId="0" fontId="0" fillId="0" borderId="0" xfId="0" applyFont="1" applyBorder="1" applyAlignment="1">
      <alignment horizontal="center"/>
    </xf>
    <xf numFmtId="21" fontId="0" fillId="0" borderId="0" xfId="0" applyNumberFormat="1" applyBorder="1" applyAlignment="1">
      <alignment horizontal="center"/>
    </xf>
    <xf numFmtId="1" fontId="0" fillId="0" borderId="0" xfId="0" applyNumberFormat="1" applyFont="1" applyBorder="1" applyAlignment="1">
      <alignment horizontal="center"/>
    </xf>
    <xf numFmtId="2" fontId="4" fillId="5" borderId="0" xfId="0" applyNumberFormat="1" applyFont="1" applyFill="1" applyBorder="1" applyAlignment="1">
      <alignment horizontal="center"/>
    </xf>
    <xf numFmtId="1" fontId="0" fillId="5" borderId="0" xfId="0" applyNumberFormat="1" applyFont="1" applyFill="1" applyBorder="1" applyAlignment="1">
      <alignment horizontal="center"/>
    </xf>
    <xf numFmtId="9" fontId="4" fillId="5" borderId="0" xfId="0" applyNumberFormat="1" applyFont="1" applyFill="1" applyBorder="1" applyAlignment="1">
      <alignment horizontal="center"/>
    </xf>
    <xf numFmtId="9" fontId="0" fillId="0" borderId="0" xfId="0" applyNumberFormat="1" applyFont="1" applyBorder="1" applyAlignment="1">
      <alignment horizontal="center"/>
    </xf>
    <xf numFmtId="0" fontId="1" fillId="0" borderId="16" xfId="0" applyFont="1" applyBorder="1" applyAlignment="1">
      <alignment horizontal="center" vertical="center" wrapText="1"/>
    </xf>
    <xf numFmtId="0" fontId="1" fillId="0" borderId="0" xfId="0" applyFont="1" applyBorder="1" applyAlignment="1">
      <alignment horizontal="center" vertical="center" wrapText="1"/>
    </xf>
    <xf numFmtId="0" fontId="1" fillId="0" borderId="18" xfId="0" applyFont="1" applyBorder="1" applyAlignment="1">
      <alignment horizontal="center" vertical="center" wrapText="1"/>
    </xf>
    <xf numFmtId="0" fontId="1" fillId="0" borderId="19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20" xfId="0" applyFont="1" applyBorder="1" applyAlignment="1">
      <alignment horizontal="center" vertical="center" wrapText="1"/>
    </xf>
    <xf numFmtId="0" fontId="0" fillId="0" borderId="16" xfId="0" applyBorder="1" applyAlignment="1">
      <alignment horizontal="center" vertical="center"/>
    </xf>
    <xf numFmtId="1" fontId="0" fillId="0" borderId="0" xfId="0" applyNumberFormat="1" applyBorder="1" applyAlignment="1">
      <alignment horizontal="center" vertical="center"/>
    </xf>
    <xf numFmtId="9" fontId="0" fillId="0" borderId="18" xfId="0" applyNumberFormat="1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1" fontId="0" fillId="0" borderId="12" xfId="0" applyNumberFormat="1" applyBorder="1" applyAlignment="1">
      <alignment horizontal="center" vertical="center"/>
    </xf>
    <xf numFmtId="9" fontId="0" fillId="0" borderId="20" xfId="0" applyNumberForma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1" fontId="0" fillId="0" borderId="13" xfId="0" applyNumberFormat="1" applyBorder="1" applyAlignment="1">
      <alignment horizontal="center" vertical="center"/>
    </xf>
    <xf numFmtId="9" fontId="0" fillId="0" borderId="6" xfId="0" applyNumberForma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9" fontId="0" fillId="0" borderId="13" xfId="0" applyNumberForma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9" fontId="0" fillId="0" borderId="12" xfId="0" applyNumberFormat="1" applyBorder="1" applyAlignment="1">
      <alignment horizontal="center" vertical="center"/>
    </xf>
    <xf numFmtId="1" fontId="0" fillId="0" borderId="16" xfId="0" applyNumberFormat="1" applyFill="1" applyBorder="1" applyAlignment="1">
      <alignment horizontal="center" vertical="center"/>
    </xf>
    <xf numFmtId="1" fontId="0" fillId="0" borderId="0" xfId="0" applyNumberFormat="1" applyFill="1" applyBorder="1" applyAlignment="1">
      <alignment horizontal="center" vertical="center"/>
    </xf>
    <xf numFmtId="10" fontId="0" fillId="0" borderId="0" xfId="0" applyNumberFormat="1" applyFill="1" applyBorder="1" applyAlignment="1">
      <alignment horizontal="center" vertical="center"/>
    </xf>
    <xf numFmtId="9" fontId="0" fillId="0" borderId="0" xfId="0" applyNumberFormat="1" applyFill="1" applyBorder="1" applyAlignment="1">
      <alignment horizontal="center" vertical="center"/>
    </xf>
    <xf numFmtId="0" fontId="0" fillId="0" borderId="6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20" xfId="0" applyFont="1" applyBorder="1" applyAlignment="1">
      <alignment horizontal="center"/>
    </xf>
    <xf numFmtId="0" fontId="0" fillId="0" borderId="18" xfId="0" applyFont="1" applyFill="1" applyBorder="1" applyAlignment="1">
      <alignment horizontal="center"/>
    </xf>
    <xf numFmtId="0" fontId="1" fillId="0" borderId="9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 wrapText="1"/>
    </xf>
    <xf numFmtId="9" fontId="0" fillId="0" borderId="18" xfId="0" applyNumberForma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1" fillId="0" borderId="3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0" fillId="0" borderId="12" xfId="0" applyBorder="1"/>
    <xf numFmtId="0" fontId="1" fillId="0" borderId="2" xfId="0" applyFont="1" applyBorder="1" applyAlignment="1">
      <alignment horizontal="center" vertical="center" wrapText="1"/>
    </xf>
    <xf numFmtId="9" fontId="0" fillId="0" borderId="13" xfId="0" applyNumberFormat="1" applyFill="1" applyBorder="1" applyAlignment="1">
      <alignment horizontal="center" vertical="center"/>
    </xf>
    <xf numFmtId="0" fontId="1" fillId="0" borderId="3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1" fontId="0" fillId="0" borderId="0" xfId="0" applyNumberFormat="1" applyAlignment="1">
      <alignment horizontal="center"/>
    </xf>
    <xf numFmtId="9" fontId="0" fillId="0" borderId="0" xfId="0" applyNumberFormat="1" applyAlignment="1">
      <alignment horizontal="center"/>
    </xf>
    <xf numFmtId="0" fontId="1" fillId="0" borderId="2" xfId="0" applyFont="1" applyBorder="1" applyAlignment="1">
      <alignment horizontal="center" vertical="center"/>
    </xf>
    <xf numFmtId="0" fontId="0" fillId="0" borderId="6" xfId="0" applyBorder="1"/>
    <xf numFmtId="0" fontId="0" fillId="0" borderId="18" xfId="0" applyBorder="1"/>
    <xf numFmtId="0" fontId="0" fillId="0" borderId="17" xfId="0" applyBorder="1"/>
    <xf numFmtId="0" fontId="0" fillId="0" borderId="14" xfId="0" applyBorder="1"/>
    <xf numFmtId="0" fontId="0" fillId="0" borderId="20" xfId="0" applyBorder="1"/>
    <xf numFmtId="9" fontId="0" fillId="0" borderId="18" xfId="0" applyNumberFormat="1" applyBorder="1"/>
    <xf numFmtId="9" fontId="0" fillId="0" borderId="20" xfId="0" applyNumberFormat="1" applyBorder="1"/>
    <xf numFmtId="9" fontId="0" fillId="0" borderId="12" xfId="0" applyNumberFormat="1" applyBorder="1"/>
    <xf numFmtId="0" fontId="0" fillId="0" borderId="1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9" fontId="0" fillId="0" borderId="0" xfId="0" applyNumberFormat="1" applyAlignment="1">
      <alignment horizontal="center" vertical="center"/>
    </xf>
    <xf numFmtId="1" fontId="0" fillId="0" borderId="0" xfId="0" applyNumberFormat="1" applyAlignment="1">
      <alignment horizontal="center" vertic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1" fillId="6" borderId="2" xfId="1" applyFont="1" applyBorder="1" applyAlignment="1">
      <alignment horizontal="center" wrapText="1"/>
    </xf>
    <xf numFmtId="0" fontId="1" fillId="6" borderId="3" xfId="1" applyFont="1" applyBorder="1" applyAlignment="1">
      <alignment horizontal="center" wrapText="1"/>
    </xf>
    <xf numFmtId="0" fontId="0" fillId="0" borderId="2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0" xfId="0" applyAlignment="1">
      <alignment horizontal="center" vertical="center"/>
    </xf>
    <xf numFmtId="0" fontId="1" fillId="0" borderId="2" xfId="0" applyFont="1" applyBorder="1" applyAlignment="1">
      <alignment horizontal="center" vertical="center" wrapText="1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 wrapText="1"/>
    </xf>
    <xf numFmtId="0" fontId="0" fillId="0" borderId="18" xfId="0" applyBorder="1" applyAlignment="1">
      <alignment horizontal="center" vertical="center"/>
    </xf>
    <xf numFmtId="0" fontId="1" fillId="0" borderId="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0" fillId="0" borderId="0" xfId="0" applyAlignment="1">
      <alignment horizontal="center"/>
    </xf>
    <xf numFmtId="0" fontId="1" fillId="0" borderId="6" xfId="0" applyFont="1" applyBorder="1" applyAlignment="1">
      <alignment horizontal="center" vertical="center"/>
    </xf>
    <xf numFmtId="0" fontId="1" fillId="0" borderId="20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 vertical="center" wrapText="1"/>
    </xf>
    <xf numFmtId="0" fontId="1" fillId="0" borderId="18" xfId="0" applyFont="1" applyBorder="1" applyAlignment="1">
      <alignment horizontal="center" vertical="center"/>
    </xf>
    <xf numFmtId="0" fontId="1" fillId="0" borderId="0" xfId="0" applyFont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3" xfId="0" applyBorder="1" applyAlignment="1">
      <alignment horizontal="center" vertical="center" wrapText="1"/>
    </xf>
    <xf numFmtId="0" fontId="0" fillId="0" borderId="6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12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/>
    </xf>
    <xf numFmtId="0" fontId="0" fillId="0" borderId="12" xfId="0" applyBorder="1" applyAlignment="1">
      <alignment horizontal="center"/>
    </xf>
  </cellXfs>
  <cellStyles count="3">
    <cellStyle name="60% - Cor1" xfId="1" builtinId="32"/>
    <cellStyle name="Normal" xfId="0" builtinId="0"/>
    <cellStyle name="Percentagem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ValAcc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Results!$M$107:$M$108</c:f>
              <c:strCache>
                <c:ptCount val="2"/>
                <c:pt idx="0">
                  <c:v>SLSTM</c:v>
                </c:pt>
                <c:pt idx="1">
                  <c:v>CLSTM</c:v>
                </c:pt>
              </c:strCache>
            </c:strRef>
          </c:cat>
          <c:val>
            <c:numRef>
              <c:f>Results!$P$107:$P$108</c:f>
              <c:numCache>
                <c:formatCode>0%</c:formatCode>
                <c:ptCount val="2"/>
                <c:pt idx="0">
                  <c:v>0.67623785469267106</c:v>
                </c:pt>
                <c:pt idx="1">
                  <c:v>0.4113011790646447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19-4181-8FC1-CD6E4F5B538B}"/>
            </c:ext>
          </c:extLst>
        </c:ser>
        <c:ser>
          <c:idx val="1"/>
          <c:order val="1"/>
          <c:tx>
            <c:v>ValAcc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Results!$M$107:$M$108</c:f>
              <c:strCache>
                <c:ptCount val="2"/>
                <c:pt idx="0">
                  <c:v>SLSTM</c:v>
                </c:pt>
                <c:pt idx="1">
                  <c:v>CLSTM</c:v>
                </c:pt>
              </c:strCache>
            </c:strRef>
          </c:cat>
          <c:val>
            <c:numRef>
              <c:f>Results!$S$107:$S$108</c:f>
              <c:numCache>
                <c:formatCode>0%</c:formatCode>
                <c:ptCount val="2"/>
                <c:pt idx="0">
                  <c:v>0.68877830065621248</c:v>
                </c:pt>
                <c:pt idx="1">
                  <c:v>0.47882238692707485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019-4181-8FC1-CD6E4F5B538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893926560"/>
        <c:axId val="1893919904"/>
      </c:barChart>
      <c:catAx>
        <c:axId val="1893926560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Architectures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93919904"/>
        <c:crosses val="autoZero"/>
        <c:auto val="1"/>
        <c:lblAlgn val="ctr"/>
        <c:lblOffset val="100"/>
        <c:noMultiLvlLbl val="0"/>
      </c:catAx>
      <c:valAx>
        <c:axId val="1893919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pt-PT"/>
                  <a:t>Validation Accuracy (%)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PT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PT"/>
          </a:p>
        </c:txPr>
        <c:crossAx val="18939265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PT"/>
    </a:p>
  </c:txPr>
  <c:printSettings>
    <c:headerFooter/>
    <c:pageMargins b="0.75" l="0.7" r="0.7" t="0.75" header="0.3" footer="0.3"/>
    <c:pageSetup paperSize="9" orientation="landscape" horizontalDpi="0" verticalDpi="0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31209343652351E-2"/>
          <c:y val="6.819208370278225E-2"/>
          <c:w val="0.90142885170957665"/>
          <c:h val="0.80802244680824886"/>
        </c:manualLayout>
      </c:layout>
      <c:barChart>
        <c:barDir val="col"/>
        <c:grouping val="clustered"/>
        <c:varyColors val="0"/>
        <c:ser>
          <c:idx val="0"/>
          <c:order val="0"/>
          <c:tx>
            <c:v>SRNN</c:v>
          </c:tx>
          <c:spPr>
            <a:solidFill>
              <a:srgbClr val="0070C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Results!$O$105</c:f>
              <c:numCache>
                <c:formatCode>0</c:formatCode>
                <c:ptCount val="1"/>
                <c:pt idx="0">
                  <c:v>2535.8888888888887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2F03-4F08-BC1D-98CBEDC0BED9}"/>
            </c:ext>
          </c:extLst>
        </c:ser>
        <c:ser>
          <c:idx val="1"/>
          <c:order val="1"/>
          <c:tx>
            <c:v>SRNN+W2V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Results!$R$105</c:f>
              <c:numCache>
                <c:formatCode>0</c:formatCode>
                <c:ptCount val="1"/>
                <c:pt idx="0">
                  <c:v>1410.3333333333333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2F03-4F08-BC1D-98CBEDC0BED9}"/>
            </c:ext>
          </c:extLst>
        </c:ser>
        <c:ser>
          <c:idx val="2"/>
          <c:order val="2"/>
          <c:tx>
            <c:v>SGRU</c:v>
          </c:tx>
          <c:spPr>
            <a:solidFill>
              <a:srgbClr val="0070C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Results!$O$106</c:f>
              <c:numCache>
                <c:formatCode>General</c:formatCode>
                <c:ptCount val="1"/>
                <c:pt idx="0">
                  <c:v>3085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2F03-4F08-BC1D-98CBEDC0BED9}"/>
            </c:ext>
          </c:extLst>
        </c:ser>
        <c:ser>
          <c:idx val="3"/>
          <c:order val="3"/>
          <c:tx>
            <c:v>SGRU+W2V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Results!$R$106</c:f>
              <c:numCache>
                <c:formatCode>0</c:formatCode>
                <c:ptCount val="1"/>
                <c:pt idx="0">
                  <c:v>1644.1111111111111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2F03-4F08-BC1D-98CBEDC0BED9}"/>
            </c:ext>
          </c:extLst>
        </c:ser>
        <c:ser>
          <c:idx val="4"/>
          <c:order val="4"/>
          <c:tx>
            <c:v>SLSTM</c:v>
          </c:tx>
          <c:spPr>
            <a:solidFill>
              <a:srgbClr val="0070C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Results!$O$107</c:f>
              <c:numCache>
                <c:formatCode>0</c:formatCode>
                <c:ptCount val="1"/>
                <c:pt idx="0">
                  <c:v>7450.1111111111113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2F03-4F08-BC1D-98CBEDC0BED9}"/>
            </c:ext>
          </c:extLst>
        </c:ser>
        <c:ser>
          <c:idx val="5"/>
          <c:order val="5"/>
          <c:tx>
            <c:v>SLSTM+W2V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Results!$R$107</c:f>
              <c:numCache>
                <c:formatCode>0</c:formatCode>
                <c:ptCount val="1"/>
                <c:pt idx="0">
                  <c:v>4596.4444444444443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2F03-4F08-BC1D-98CBEDC0BED9}"/>
            </c:ext>
          </c:extLst>
        </c:ser>
        <c:ser>
          <c:idx val="6"/>
          <c:order val="6"/>
          <c:tx>
            <c:v>CLSTM</c:v>
          </c:tx>
          <c:spPr>
            <a:solidFill>
              <a:srgbClr val="0070C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Results!$O$108</c:f>
              <c:numCache>
                <c:formatCode>0</c:formatCode>
                <c:ptCount val="1"/>
                <c:pt idx="0">
                  <c:v>4547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2F03-4F08-BC1D-98CBEDC0BED9}"/>
            </c:ext>
          </c:extLst>
        </c:ser>
        <c:ser>
          <c:idx val="7"/>
          <c:order val="7"/>
          <c:tx>
            <c:v>CLSTM+W2V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Results!$R$108</c:f>
              <c:numCache>
                <c:formatCode>0</c:formatCode>
                <c:ptCount val="1"/>
                <c:pt idx="0">
                  <c:v>3523.3333333333335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2F03-4F08-BC1D-98CBEDC0BED9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00"/>
        <c:overlap val="-45"/>
        <c:axId val="767661584"/>
        <c:axId val="767658672"/>
      </c:barChart>
      <c:catAx>
        <c:axId val="767661584"/>
        <c:scaling>
          <c:orientation val="minMax"/>
        </c:scaling>
        <c:delete val="1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Architecture</a:t>
                </a:r>
              </a:p>
            </c:rich>
          </c:tx>
          <c:layout>
            <c:manualLayout>
              <c:xMode val="edge"/>
              <c:yMode val="edge"/>
              <c:x val="0.48610765018503072"/>
              <c:y val="0.9499949740052726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majorTickMark val="none"/>
        <c:minorTickMark val="none"/>
        <c:tickLblPos val="nextTo"/>
        <c:crossAx val="767658672"/>
        <c:crosses val="autoZero"/>
        <c:auto val="1"/>
        <c:lblAlgn val="ctr"/>
        <c:lblOffset val="100"/>
        <c:noMultiLvlLbl val="0"/>
      </c:catAx>
      <c:valAx>
        <c:axId val="7676586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Training Time (s)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pt-PT"/>
          </a:p>
        </c:txPr>
        <c:crossAx val="7676615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2230412194370889"/>
          <c:y val="0.89660884034490518"/>
          <c:w val="0.86029976290502086"/>
          <c:h val="4.05706420783345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1032756278758786E-2"/>
          <c:y val="0.10663357761977192"/>
          <c:w val="0.87793579800461363"/>
          <c:h val="0.76290218111158836"/>
        </c:manualLayout>
      </c:layout>
      <c:barChart>
        <c:barDir val="col"/>
        <c:grouping val="clustered"/>
        <c:varyColors val="0"/>
        <c:ser>
          <c:idx val="0"/>
          <c:order val="0"/>
          <c:tx>
            <c:v>SRNN</c:v>
          </c:tx>
          <c:spPr>
            <a:solidFill>
              <a:srgbClr val="0070C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Results!$P$105</c:f>
              <c:numCache>
                <c:formatCode>0%</c:formatCode>
                <c:ptCount val="1"/>
                <c:pt idx="0">
                  <c:v>0.65778182612525093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AA9-41A1-8EFF-DC845F73628F}"/>
            </c:ext>
          </c:extLst>
        </c:ser>
        <c:ser>
          <c:idx val="1"/>
          <c:order val="1"/>
          <c:tx>
            <c:v>SRNN+W2V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Results!$S$105</c:f>
              <c:numCache>
                <c:formatCode>0%</c:formatCode>
                <c:ptCount val="1"/>
                <c:pt idx="0">
                  <c:v>0.68979943460888338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AA9-41A1-8EFF-DC845F73628F}"/>
            </c:ext>
          </c:extLst>
        </c:ser>
        <c:ser>
          <c:idx val="2"/>
          <c:order val="2"/>
          <c:tx>
            <c:v>SGRU</c:v>
          </c:tx>
          <c:spPr>
            <a:solidFill>
              <a:srgbClr val="0070C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Results!$P$106</c:f>
              <c:numCache>
                <c:formatCode>0%</c:formatCode>
                <c:ptCount val="1"/>
                <c:pt idx="0">
                  <c:v>0.67093325985802543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AA9-41A1-8EFF-DC845F73628F}"/>
            </c:ext>
          </c:extLst>
        </c:ser>
        <c:ser>
          <c:idx val="3"/>
          <c:order val="3"/>
          <c:tx>
            <c:v>SGRU+W2V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Results!$S$106</c:f>
              <c:numCache>
                <c:formatCode>0%</c:formatCode>
                <c:ptCount val="1"/>
                <c:pt idx="0">
                  <c:v>0.69473201698727083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AAA9-41A1-8EFF-DC845F73628F}"/>
            </c:ext>
          </c:extLst>
        </c:ser>
        <c:ser>
          <c:idx val="4"/>
          <c:order val="4"/>
          <c:tx>
            <c:v>SLSTM</c:v>
          </c:tx>
          <c:spPr>
            <a:solidFill>
              <a:srgbClr val="0070C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Results!$P$107</c:f>
              <c:numCache>
                <c:formatCode>0%</c:formatCode>
                <c:ptCount val="1"/>
                <c:pt idx="0">
                  <c:v>0.67623785469267106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AAA9-41A1-8EFF-DC845F73628F}"/>
            </c:ext>
          </c:extLst>
        </c:ser>
        <c:ser>
          <c:idx val="5"/>
          <c:order val="5"/>
          <c:tx>
            <c:v>SLSTM+W2V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Results!$S$107</c:f>
              <c:numCache>
                <c:formatCode>0%</c:formatCode>
                <c:ptCount val="1"/>
                <c:pt idx="0">
                  <c:v>0.68877830065621248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AAA9-41A1-8EFF-DC845F73628F}"/>
            </c:ext>
          </c:extLst>
        </c:ser>
        <c:ser>
          <c:idx val="7"/>
          <c:order val="6"/>
          <c:tx>
            <c:v>CLSTM</c:v>
          </c:tx>
          <c:spPr>
            <a:solidFill>
              <a:srgbClr val="0070C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Results!$P$108</c:f>
              <c:numCache>
                <c:formatCode>0%</c:formatCode>
                <c:ptCount val="1"/>
                <c:pt idx="0">
                  <c:v>0.4113011790646447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AAA9-41A1-8EFF-DC845F73628F}"/>
            </c:ext>
          </c:extLst>
        </c:ser>
        <c:ser>
          <c:idx val="6"/>
          <c:order val="7"/>
          <c:tx>
            <c:v>CLSTM+W2V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Results!$S$108</c:f>
              <c:numCache>
                <c:formatCode>0%</c:formatCode>
                <c:ptCount val="1"/>
                <c:pt idx="0">
                  <c:v>0.47882238692707485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AAA9-41A1-8EFF-DC845F7362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00"/>
        <c:overlap val="-45"/>
        <c:axId val="767676144"/>
        <c:axId val="767686128"/>
      </c:barChart>
      <c:catAx>
        <c:axId val="767676144"/>
        <c:scaling>
          <c:orientation val="minMax"/>
        </c:scaling>
        <c:delete val="1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Architecture</a:t>
                </a:r>
              </a:p>
            </c:rich>
          </c:tx>
          <c:layout>
            <c:manualLayout>
              <c:xMode val="edge"/>
              <c:yMode val="edge"/>
              <c:x val="0.49317851020834785"/>
              <c:y val="0.9582437099129026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majorTickMark val="none"/>
        <c:minorTickMark val="none"/>
        <c:tickLblPos val="nextTo"/>
        <c:crossAx val="767686128"/>
        <c:crosses val="autoZero"/>
        <c:auto val="1"/>
        <c:lblAlgn val="ctr"/>
        <c:lblOffset val="100"/>
        <c:noMultiLvlLbl val="0"/>
      </c:catAx>
      <c:valAx>
        <c:axId val="767686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Validation Accuracy (%)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pt-PT"/>
          </a:p>
        </c:txPr>
        <c:crossAx val="767676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1108535646734646"/>
          <c:y val="0.88791958682357275"/>
          <c:w val="0.84353487483576328"/>
          <c:h val="4.06091379534428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347509620845856E-2"/>
          <c:y val="4.2601265743557278E-2"/>
          <c:w val="0.91107004073136355"/>
          <c:h val="0.81927536584150829"/>
        </c:manualLayout>
      </c:layout>
      <c:barChart>
        <c:barDir val="col"/>
        <c:grouping val="clustered"/>
        <c:varyColors val="0"/>
        <c:ser>
          <c:idx val="0"/>
          <c:order val="0"/>
          <c:tx>
            <c:v>SRNNW2V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Results!$X$105</c:f>
              <c:numCache>
                <c:formatCode>0%</c:formatCode>
                <c:ptCount val="1"/>
                <c:pt idx="0">
                  <c:v>0.43356230029097997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260-4F2E-97DA-6B55DB0AE845}"/>
            </c:ext>
          </c:extLst>
        </c:ser>
        <c:ser>
          <c:idx val="1"/>
          <c:order val="1"/>
          <c:tx>
            <c:v>SGRUW2V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Results!$X$106</c:f>
              <c:numCache>
                <c:formatCode>0%</c:formatCode>
                <c:ptCount val="1"/>
                <c:pt idx="0">
                  <c:v>0.43234743231195499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260-4F2E-97DA-6B55DB0AE845}"/>
            </c:ext>
          </c:extLst>
        </c:ser>
        <c:ser>
          <c:idx val="2"/>
          <c:order val="2"/>
          <c:tx>
            <c:v>SLSTMW2V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Results!$X$107</c:f>
              <c:numCache>
                <c:formatCode>0%</c:formatCode>
                <c:ptCount val="1"/>
                <c:pt idx="0">
                  <c:v>0.334559642492684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260-4F2E-97DA-6B55DB0AE845}"/>
            </c:ext>
          </c:extLst>
        </c:ser>
        <c:ser>
          <c:idx val="3"/>
          <c:order val="3"/>
          <c:tx>
            <c:v>CLSTMW2V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val>
            <c:numRef>
              <c:f>Results!$X$108</c:f>
              <c:numCache>
                <c:formatCode>0%</c:formatCode>
                <c:ptCount val="1"/>
                <c:pt idx="0">
                  <c:v>0.222169350569205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260-4F2E-97DA-6B55DB0AE84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157587808"/>
        <c:axId val="1157583648"/>
      </c:barChart>
      <c:catAx>
        <c:axId val="1157587808"/>
        <c:scaling>
          <c:orientation val="minMax"/>
        </c:scaling>
        <c:delete val="1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Architecture</a:t>
                </a:r>
              </a:p>
            </c:rich>
          </c:tx>
          <c:layout>
            <c:manualLayout>
              <c:xMode val="edge"/>
              <c:yMode val="edge"/>
              <c:x val="0.48381166706087447"/>
              <c:y val="0.92948615052211836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majorTickMark val="none"/>
        <c:minorTickMark val="none"/>
        <c:tickLblPos val="nextTo"/>
        <c:crossAx val="1157583648"/>
        <c:crosses val="autoZero"/>
        <c:auto val="1"/>
        <c:lblAlgn val="ctr"/>
        <c:lblOffset val="100"/>
        <c:noMultiLvlLbl val="0"/>
      </c:catAx>
      <c:valAx>
        <c:axId val="1157583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Training Time Reduction Ratio (%)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pt-PT"/>
          </a:p>
        </c:txPr>
        <c:crossAx val="1157587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7060088994345313"/>
          <c:y val="0.8734247462808189"/>
          <c:w val="0.71188756929133101"/>
          <c:h val="5.929663428094213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44450" cap="flat" cmpd="sng" algn="ctr">
      <a:noFill/>
      <a:round/>
    </a:ln>
    <a:effectLst/>
  </c:spPr>
  <c:txPr>
    <a:bodyPr/>
    <a:lstStyle/>
    <a:p>
      <a:pPr>
        <a:defRPr sz="1200">
          <a:latin typeface="Times New Roman" panose="02020603050405020304" pitchFamily="18" charset="0"/>
          <a:cs typeface="Times New Roman" panose="02020603050405020304" pitchFamily="18" charset="0"/>
        </a:defRPr>
      </a:pPr>
      <a:endParaRPr lang="pt-PT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tx>
            <c:v>Previous model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val>
            <c:numRef>
              <c:f>Folha1!$I$15:$I$23</c:f>
              <c:numCache>
                <c:formatCode>0%</c:formatCode>
                <c:ptCount val="9"/>
                <c:pt idx="0">
                  <c:v>0.78524422645568848</c:v>
                </c:pt>
                <c:pt idx="1">
                  <c:v>0.77865171432495117</c:v>
                </c:pt>
                <c:pt idx="2">
                  <c:v>0.71723377704620361</c:v>
                </c:pt>
                <c:pt idx="3">
                  <c:v>0.66999334096908569</c:v>
                </c:pt>
                <c:pt idx="4">
                  <c:v>0.74265027046203613</c:v>
                </c:pt>
                <c:pt idx="5">
                  <c:v>0.65008294582366943</c:v>
                </c:pt>
                <c:pt idx="6">
                  <c:v>0.59537535905838013</c:v>
                </c:pt>
                <c:pt idx="7">
                  <c:v>0.56202572584152222</c:v>
                </c:pt>
                <c:pt idx="8">
                  <c:v>0.58488333225250244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A58-40ED-807F-C5ABDEE699B0}"/>
            </c:ext>
          </c:extLst>
        </c:ser>
        <c:ser>
          <c:idx val="0"/>
          <c:order val="1"/>
          <c:tx>
            <c:v>Our model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0"/>
          </c:trendline>
          <c:cat>
            <c:strRef>
              <c:f>Folha1!$J$3:$J$11</c:f>
              <c:strCache>
                <c:ptCount val="9"/>
                <c:pt idx="0">
                  <c:v>UA - 726</c:v>
                </c:pt>
                <c:pt idx="1">
                  <c:v>Ub - 917</c:v>
                </c:pt>
                <c:pt idx="2">
                  <c:v>Uc - 1192</c:v>
                </c:pt>
                <c:pt idx="3">
                  <c:v>Ud - 1331</c:v>
                </c:pt>
                <c:pt idx="4">
                  <c:v>Ue - 1758</c:v>
                </c:pt>
                <c:pt idx="5">
                  <c:v>Uf - 2415</c:v>
                </c:pt>
                <c:pt idx="6">
                  <c:v>Ug -2488</c:v>
                </c:pt>
                <c:pt idx="7">
                  <c:v>Uh - 3502</c:v>
                </c:pt>
                <c:pt idx="8">
                  <c:v>Ui - 3638</c:v>
                </c:pt>
              </c:strCache>
            </c:strRef>
          </c:cat>
          <c:val>
            <c:numRef>
              <c:f>Folha1!$I$3:$I$11</c:f>
              <c:numCache>
                <c:formatCode>0%</c:formatCode>
                <c:ptCount val="9"/>
                <c:pt idx="0">
                  <c:v>0.79851229429244897</c:v>
                </c:pt>
                <c:pt idx="1">
                  <c:v>0.78674155473709106</c:v>
                </c:pt>
                <c:pt idx="2">
                  <c:v>0.73509111261367699</c:v>
                </c:pt>
                <c:pt idx="3">
                  <c:v>0.68323684692382802</c:v>
                </c:pt>
                <c:pt idx="4">
                  <c:v>0.74946416378021197</c:v>
                </c:pt>
                <c:pt idx="5">
                  <c:v>0.65911185741424561</c:v>
                </c:pt>
                <c:pt idx="6">
                  <c:v>0.60684865713119507</c:v>
                </c:pt>
                <c:pt idx="7">
                  <c:v>0.58149123191833496</c:v>
                </c:pt>
                <c:pt idx="8">
                  <c:v>0.59850698709487915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A58-40ED-807F-C5ABDEE699B0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1379839679"/>
        <c:axId val="1478207791"/>
      </c:barChart>
      <c:catAx>
        <c:axId val="1379839679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NUC per User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pt-PT"/>
          </a:p>
        </c:txPr>
        <c:crossAx val="1478207791"/>
        <c:crosses val="autoZero"/>
        <c:auto val="1"/>
        <c:lblAlgn val="ctr"/>
        <c:lblOffset val="100"/>
        <c:noMultiLvlLbl val="0"/>
      </c:catAx>
      <c:valAx>
        <c:axId val="14782077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Validation Accuracy (%)</a:t>
                </a:r>
              </a:p>
              <a:p>
                <a:pPr>
                  <a:defRPr/>
                </a:pPr>
                <a:endParaRPr lang="pt-PT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pt-PT"/>
          </a:p>
        </c:txPr>
        <c:crossAx val="13798396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pt-PT"/>
    </a:p>
  </c:txPr>
  <c:printSettings>
    <c:headerFooter/>
    <c:pageMargins b="0.75" l="0.7" r="0.7" t="0.75" header="0.3" footer="0.3"/>
    <c:pageSetup orientation="portrait"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v>Difference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endParaRPr lang="pt-PT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0"/>
          </c:trendline>
          <c:cat>
            <c:strRef>
              <c:f>Folha1!$J$3:$J$11</c:f>
              <c:strCache>
                <c:ptCount val="9"/>
                <c:pt idx="0">
                  <c:v>UA - 726</c:v>
                </c:pt>
                <c:pt idx="1">
                  <c:v>Ub - 917</c:v>
                </c:pt>
                <c:pt idx="2">
                  <c:v>Uc - 1192</c:v>
                </c:pt>
                <c:pt idx="3">
                  <c:v>Ud - 1331</c:v>
                </c:pt>
                <c:pt idx="4">
                  <c:v>Ue - 1758</c:v>
                </c:pt>
                <c:pt idx="5">
                  <c:v>Uf - 2415</c:v>
                </c:pt>
                <c:pt idx="6">
                  <c:v>Ug -2488</c:v>
                </c:pt>
                <c:pt idx="7">
                  <c:v>Uh - 3502</c:v>
                </c:pt>
                <c:pt idx="8">
                  <c:v>Ui - 3638</c:v>
                </c:pt>
              </c:strCache>
            </c:strRef>
          </c:cat>
          <c:val>
            <c:numRef>
              <c:f>Folha1!$E$27:$E$35</c:f>
              <c:numCache>
                <c:formatCode>0</c:formatCode>
                <c:ptCount val="9"/>
                <c:pt idx="0">
                  <c:v>780</c:v>
                </c:pt>
                <c:pt idx="1">
                  <c:v>785</c:v>
                </c:pt>
                <c:pt idx="2">
                  <c:v>687</c:v>
                </c:pt>
                <c:pt idx="3">
                  <c:v>921</c:v>
                </c:pt>
                <c:pt idx="4">
                  <c:v>1960</c:v>
                </c:pt>
                <c:pt idx="5">
                  <c:v>2042</c:v>
                </c:pt>
                <c:pt idx="6">
                  <c:v>4700</c:v>
                </c:pt>
                <c:pt idx="7">
                  <c:v>6983</c:v>
                </c:pt>
                <c:pt idx="8">
                  <c:v>6825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38C-438D-BDB7-168E638B19A7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1474862335"/>
        <c:axId val="1521514287"/>
      </c:lineChart>
      <c:catAx>
        <c:axId val="147486233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NUC Per User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pt-PT"/>
          </a:p>
        </c:txPr>
        <c:crossAx val="1521514287"/>
        <c:crosses val="autoZero"/>
        <c:auto val="1"/>
        <c:lblAlgn val="ctr"/>
        <c:lblOffset val="100"/>
        <c:noMultiLvlLbl val="0"/>
      </c:catAx>
      <c:valAx>
        <c:axId val="1521514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Difference time (s)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pt-PT"/>
          </a:p>
        </c:txPr>
        <c:crossAx val="14748623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pt-PT"/>
    </a:p>
  </c:txPr>
  <c:printSettings>
    <c:headerFooter/>
    <c:pageMargins b="0.75" l="0.7" r="0.7" t="0.75" header="0.3" footer="0.3"/>
    <c:pageSetup orientation="portrait"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P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1"/>
          <c:order val="0"/>
          <c:tx>
            <c:v>Previous model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cat>
            <c:strRef>
              <c:f>Folha1!$J$3:$J$11</c:f>
              <c:strCache>
                <c:ptCount val="9"/>
                <c:pt idx="0">
                  <c:v>UA - 726</c:v>
                </c:pt>
                <c:pt idx="1">
                  <c:v>Ub - 917</c:v>
                </c:pt>
                <c:pt idx="2">
                  <c:v>Uc - 1192</c:v>
                </c:pt>
                <c:pt idx="3">
                  <c:v>Ud - 1331</c:v>
                </c:pt>
                <c:pt idx="4">
                  <c:v>Ue - 1758</c:v>
                </c:pt>
                <c:pt idx="5">
                  <c:v>Uf - 2415</c:v>
                </c:pt>
                <c:pt idx="6">
                  <c:v>Ug -2488</c:v>
                </c:pt>
                <c:pt idx="7">
                  <c:v>Uh - 3502</c:v>
                </c:pt>
                <c:pt idx="8">
                  <c:v>Ui - 3638</c:v>
                </c:pt>
              </c:strCache>
            </c:strRef>
          </c:cat>
          <c:val>
            <c:numRef>
              <c:f>Folha1!$E$15:$E$23</c:f>
              <c:numCache>
                <c:formatCode>0</c:formatCode>
                <c:ptCount val="9"/>
                <c:pt idx="0">
                  <c:v>2844</c:v>
                </c:pt>
                <c:pt idx="1">
                  <c:v>3113</c:v>
                </c:pt>
                <c:pt idx="2">
                  <c:v>4272</c:v>
                </c:pt>
                <c:pt idx="3">
                  <c:v>3628</c:v>
                </c:pt>
                <c:pt idx="4">
                  <c:v>4684</c:v>
                </c:pt>
                <c:pt idx="5">
                  <c:v>6198</c:v>
                </c:pt>
                <c:pt idx="6">
                  <c:v>10695</c:v>
                </c:pt>
                <c:pt idx="7">
                  <c:v>14289</c:v>
                </c:pt>
                <c:pt idx="8">
                  <c:v>17328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7DD2-4D44-A032-419EE48D2746}"/>
            </c:ext>
          </c:extLst>
        </c:ser>
        <c:ser>
          <c:idx val="0"/>
          <c:order val="1"/>
          <c:tx>
            <c:v>Our model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exp"/>
            <c:dispRSqr val="0"/>
            <c:dispEq val="0"/>
          </c:trendline>
          <c:cat>
            <c:strRef>
              <c:f>Folha1!$J$3:$J$11</c:f>
              <c:strCache>
                <c:ptCount val="9"/>
                <c:pt idx="0">
                  <c:v>UA - 726</c:v>
                </c:pt>
                <c:pt idx="1">
                  <c:v>Ub - 917</c:v>
                </c:pt>
                <c:pt idx="2">
                  <c:v>Uc - 1192</c:v>
                </c:pt>
                <c:pt idx="3">
                  <c:v>Ud - 1331</c:v>
                </c:pt>
                <c:pt idx="4">
                  <c:v>Ue - 1758</c:v>
                </c:pt>
                <c:pt idx="5">
                  <c:v>Uf - 2415</c:v>
                </c:pt>
                <c:pt idx="6">
                  <c:v>Ug -2488</c:v>
                </c:pt>
                <c:pt idx="7">
                  <c:v>Uh - 3502</c:v>
                </c:pt>
                <c:pt idx="8">
                  <c:v>Ui - 3638</c:v>
                </c:pt>
              </c:strCache>
            </c:strRef>
          </c:cat>
          <c:val>
            <c:numRef>
              <c:f>Folha1!$E$3:$E$11</c:f>
              <c:numCache>
                <c:formatCode>0</c:formatCode>
                <c:ptCount val="9"/>
                <c:pt idx="0">
                  <c:v>2064</c:v>
                </c:pt>
                <c:pt idx="1">
                  <c:v>2328</c:v>
                </c:pt>
                <c:pt idx="2">
                  <c:v>3585</c:v>
                </c:pt>
                <c:pt idx="3">
                  <c:v>2707</c:v>
                </c:pt>
                <c:pt idx="4">
                  <c:v>2724</c:v>
                </c:pt>
                <c:pt idx="5">
                  <c:v>4156</c:v>
                </c:pt>
                <c:pt idx="6">
                  <c:v>5995</c:v>
                </c:pt>
                <c:pt idx="7">
                  <c:v>7306</c:v>
                </c:pt>
                <c:pt idx="8">
                  <c:v>10503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7DD2-4D44-A032-419EE48D27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74862335"/>
        <c:axId val="1521514287"/>
      </c:lineChart>
      <c:catAx>
        <c:axId val="1474862335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pt-PT"/>
                  <a:t>NUC per User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pt-PT"/>
          </a:p>
        </c:txPr>
        <c:crossAx val="1521514287"/>
        <c:crosses val="autoZero"/>
        <c:auto val="1"/>
        <c:lblAlgn val="ctr"/>
        <c:lblOffset val="100"/>
        <c:noMultiLvlLbl val="0"/>
      </c:catAx>
      <c:valAx>
        <c:axId val="15215142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Training time (s)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pt-PT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pt-PT"/>
          </a:p>
        </c:txPr>
        <c:crossAx val="14748623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pt-P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>
          <a:latin typeface="Times New Roman" panose="02020603050405020304" pitchFamily="18" charset="0"/>
          <a:cs typeface="Times New Roman" panose="02020603050405020304" pitchFamily="18" charset="0"/>
        </a:defRPr>
      </a:pPr>
      <a:endParaRPr lang="pt-PT"/>
    </a:p>
  </c:txPr>
  <c:printSettings>
    <c:headerFooter/>
    <c:pageMargins b="0.75" l="0.7" r="0.7" t="0.75" header="0.3" footer="0.3"/>
    <c:pageSetup orientation="portrait"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chart" Target="../charts/chart4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7.png"/><Relationship Id="rId117" Type="http://schemas.openxmlformats.org/officeDocument/2006/relationships/image" Target="../media/image118.png"/><Relationship Id="rId21" Type="http://schemas.openxmlformats.org/officeDocument/2006/relationships/image" Target="../media/image22.png"/><Relationship Id="rId42" Type="http://schemas.openxmlformats.org/officeDocument/2006/relationships/image" Target="../media/image43.png"/><Relationship Id="rId47" Type="http://schemas.openxmlformats.org/officeDocument/2006/relationships/image" Target="../media/image48.png"/><Relationship Id="rId63" Type="http://schemas.openxmlformats.org/officeDocument/2006/relationships/image" Target="../media/image64.png"/><Relationship Id="rId68" Type="http://schemas.openxmlformats.org/officeDocument/2006/relationships/image" Target="../media/image69.png"/><Relationship Id="rId84" Type="http://schemas.openxmlformats.org/officeDocument/2006/relationships/image" Target="../media/image85.png"/><Relationship Id="rId89" Type="http://schemas.openxmlformats.org/officeDocument/2006/relationships/image" Target="../media/image90.png"/><Relationship Id="rId112" Type="http://schemas.openxmlformats.org/officeDocument/2006/relationships/image" Target="../media/image113.png"/><Relationship Id="rId133" Type="http://schemas.openxmlformats.org/officeDocument/2006/relationships/image" Target="../media/image134.png"/><Relationship Id="rId138" Type="http://schemas.openxmlformats.org/officeDocument/2006/relationships/image" Target="../media/image139.png"/><Relationship Id="rId154" Type="http://schemas.openxmlformats.org/officeDocument/2006/relationships/image" Target="../media/image155.png"/><Relationship Id="rId159" Type="http://schemas.openxmlformats.org/officeDocument/2006/relationships/image" Target="../media/image160.png"/><Relationship Id="rId16" Type="http://schemas.openxmlformats.org/officeDocument/2006/relationships/image" Target="../media/image17.png"/><Relationship Id="rId107" Type="http://schemas.openxmlformats.org/officeDocument/2006/relationships/image" Target="../media/image108.png"/><Relationship Id="rId11" Type="http://schemas.openxmlformats.org/officeDocument/2006/relationships/image" Target="../media/image12.png"/><Relationship Id="rId32" Type="http://schemas.openxmlformats.org/officeDocument/2006/relationships/image" Target="../media/image33.png"/><Relationship Id="rId37" Type="http://schemas.openxmlformats.org/officeDocument/2006/relationships/image" Target="../media/image38.png"/><Relationship Id="rId53" Type="http://schemas.openxmlformats.org/officeDocument/2006/relationships/image" Target="../media/image54.png"/><Relationship Id="rId58" Type="http://schemas.openxmlformats.org/officeDocument/2006/relationships/image" Target="../media/image59.png"/><Relationship Id="rId74" Type="http://schemas.openxmlformats.org/officeDocument/2006/relationships/image" Target="../media/image75.png"/><Relationship Id="rId79" Type="http://schemas.openxmlformats.org/officeDocument/2006/relationships/image" Target="../media/image80.png"/><Relationship Id="rId102" Type="http://schemas.openxmlformats.org/officeDocument/2006/relationships/image" Target="../media/image103.png"/><Relationship Id="rId123" Type="http://schemas.openxmlformats.org/officeDocument/2006/relationships/image" Target="../media/image124.png"/><Relationship Id="rId128" Type="http://schemas.openxmlformats.org/officeDocument/2006/relationships/image" Target="../media/image129.png"/><Relationship Id="rId144" Type="http://schemas.openxmlformats.org/officeDocument/2006/relationships/image" Target="../media/image145.png"/><Relationship Id="rId149" Type="http://schemas.openxmlformats.org/officeDocument/2006/relationships/image" Target="../media/image150.png"/><Relationship Id="rId5" Type="http://schemas.openxmlformats.org/officeDocument/2006/relationships/image" Target="../media/image6.png"/><Relationship Id="rId90" Type="http://schemas.openxmlformats.org/officeDocument/2006/relationships/image" Target="../media/image91.png"/><Relationship Id="rId95" Type="http://schemas.openxmlformats.org/officeDocument/2006/relationships/image" Target="../media/image96.png"/><Relationship Id="rId160" Type="http://schemas.openxmlformats.org/officeDocument/2006/relationships/image" Target="../media/image161.png"/><Relationship Id="rId22" Type="http://schemas.openxmlformats.org/officeDocument/2006/relationships/image" Target="../media/image23.png"/><Relationship Id="rId27" Type="http://schemas.openxmlformats.org/officeDocument/2006/relationships/image" Target="../media/image28.png"/><Relationship Id="rId43" Type="http://schemas.openxmlformats.org/officeDocument/2006/relationships/image" Target="../media/image44.png"/><Relationship Id="rId48" Type="http://schemas.openxmlformats.org/officeDocument/2006/relationships/image" Target="../media/image49.png"/><Relationship Id="rId64" Type="http://schemas.openxmlformats.org/officeDocument/2006/relationships/image" Target="../media/image65.png"/><Relationship Id="rId69" Type="http://schemas.openxmlformats.org/officeDocument/2006/relationships/image" Target="../media/image70.png"/><Relationship Id="rId113" Type="http://schemas.openxmlformats.org/officeDocument/2006/relationships/image" Target="../media/image114.png"/><Relationship Id="rId118" Type="http://schemas.openxmlformats.org/officeDocument/2006/relationships/image" Target="../media/image119.png"/><Relationship Id="rId134" Type="http://schemas.openxmlformats.org/officeDocument/2006/relationships/image" Target="../media/image135.png"/><Relationship Id="rId139" Type="http://schemas.openxmlformats.org/officeDocument/2006/relationships/image" Target="../media/image140.png"/><Relationship Id="rId80" Type="http://schemas.openxmlformats.org/officeDocument/2006/relationships/image" Target="../media/image81.png"/><Relationship Id="rId85" Type="http://schemas.openxmlformats.org/officeDocument/2006/relationships/image" Target="../media/image86.png"/><Relationship Id="rId150" Type="http://schemas.openxmlformats.org/officeDocument/2006/relationships/image" Target="../media/image151.png"/><Relationship Id="rId155" Type="http://schemas.openxmlformats.org/officeDocument/2006/relationships/image" Target="../media/image156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33" Type="http://schemas.openxmlformats.org/officeDocument/2006/relationships/image" Target="../media/image34.png"/><Relationship Id="rId38" Type="http://schemas.openxmlformats.org/officeDocument/2006/relationships/image" Target="../media/image39.png"/><Relationship Id="rId59" Type="http://schemas.openxmlformats.org/officeDocument/2006/relationships/image" Target="../media/image60.png"/><Relationship Id="rId103" Type="http://schemas.openxmlformats.org/officeDocument/2006/relationships/image" Target="../media/image104.png"/><Relationship Id="rId108" Type="http://schemas.openxmlformats.org/officeDocument/2006/relationships/image" Target="../media/image109.png"/><Relationship Id="rId124" Type="http://schemas.openxmlformats.org/officeDocument/2006/relationships/image" Target="../media/image125.png"/><Relationship Id="rId129" Type="http://schemas.openxmlformats.org/officeDocument/2006/relationships/image" Target="../media/image130.png"/><Relationship Id="rId54" Type="http://schemas.openxmlformats.org/officeDocument/2006/relationships/image" Target="../media/image55.png"/><Relationship Id="rId70" Type="http://schemas.openxmlformats.org/officeDocument/2006/relationships/image" Target="../media/image71.png"/><Relationship Id="rId75" Type="http://schemas.openxmlformats.org/officeDocument/2006/relationships/image" Target="../media/image76.png"/><Relationship Id="rId91" Type="http://schemas.openxmlformats.org/officeDocument/2006/relationships/image" Target="../media/image92.png"/><Relationship Id="rId96" Type="http://schemas.openxmlformats.org/officeDocument/2006/relationships/image" Target="../media/image97.png"/><Relationship Id="rId140" Type="http://schemas.openxmlformats.org/officeDocument/2006/relationships/image" Target="../media/image141.png"/><Relationship Id="rId145" Type="http://schemas.openxmlformats.org/officeDocument/2006/relationships/image" Target="../media/image146.png"/><Relationship Id="rId161" Type="http://schemas.openxmlformats.org/officeDocument/2006/relationships/image" Target="../media/image162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28" Type="http://schemas.openxmlformats.org/officeDocument/2006/relationships/image" Target="../media/image29.png"/><Relationship Id="rId36" Type="http://schemas.openxmlformats.org/officeDocument/2006/relationships/image" Target="../media/image37.png"/><Relationship Id="rId49" Type="http://schemas.openxmlformats.org/officeDocument/2006/relationships/image" Target="../media/image50.png"/><Relationship Id="rId57" Type="http://schemas.openxmlformats.org/officeDocument/2006/relationships/image" Target="../media/image58.png"/><Relationship Id="rId106" Type="http://schemas.openxmlformats.org/officeDocument/2006/relationships/image" Target="../media/image107.png"/><Relationship Id="rId114" Type="http://schemas.openxmlformats.org/officeDocument/2006/relationships/image" Target="../media/image115.png"/><Relationship Id="rId119" Type="http://schemas.openxmlformats.org/officeDocument/2006/relationships/image" Target="../media/image120.png"/><Relationship Id="rId127" Type="http://schemas.openxmlformats.org/officeDocument/2006/relationships/image" Target="../media/image128.png"/><Relationship Id="rId10" Type="http://schemas.openxmlformats.org/officeDocument/2006/relationships/image" Target="../media/image11.png"/><Relationship Id="rId31" Type="http://schemas.openxmlformats.org/officeDocument/2006/relationships/image" Target="../media/image32.png"/><Relationship Id="rId44" Type="http://schemas.openxmlformats.org/officeDocument/2006/relationships/image" Target="../media/image45.png"/><Relationship Id="rId52" Type="http://schemas.openxmlformats.org/officeDocument/2006/relationships/image" Target="../media/image53.png"/><Relationship Id="rId60" Type="http://schemas.openxmlformats.org/officeDocument/2006/relationships/image" Target="../media/image61.png"/><Relationship Id="rId65" Type="http://schemas.openxmlformats.org/officeDocument/2006/relationships/image" Target="../media/image66.png"/><Relationship Id="rId73" Type="http://schemas.openxmlformats.org/officeDocument/2006/relationships/image" Target="../media/image74.png"/><Relationship Id="rId78" Type="http://schemas.openxmlformats.org/officeDocument/2006/relationships/image" Target="../media/image79.png"/><Relationship Id="rId81" Type="http://schemas.openxmlformats.org/officeDocument/2006/relationships/image" Target="../media/image82.png"/><Relationship Id="rId86" Type="http://schemas.openxmlformats.org/officeDocument/2006/relationships/image" Target="../media/image87.png"/><Relationship Id="rId94" Type="http://schemas.openxmlformats.org/officeDocument/2006/relationships/image" Target="../media/image95.png"/><Relationship Id="rId99" Type="http://schemas.openxmlformats.org/officeDocument/2006/relationships/image" Target="../media/image100.png"/><Relationship Id="rId101" Type="http://schemas.openxmlformats.org/officeDocument/2006/relationships/image" Target="../media/image102.png"/><Relationship Id="rId122" Type="http://schemas.openxmlformats.org/officeDocument/2006/relationships/image" Target="../media/image123.png"/><Relationship Id="rId130" Type="http://schemas.openxmlformats.org/officeDocument/2006/relationships/image" Target="../media/image131.png"/><Relationship Id="rId135" Type="http://schemas.openxmlformats.org/officeDocument/2006/relationships/image" Target="../media/image136.png"/><Relationship Id="rId143" Type="http://schemas.openxmlformats.org/officeDocument/2006/relationships/image" Target="../media/image144.png"/><Relationship Id="rId148" Type="http://schemas.openxmlformats.org/officeDocument/2006/relationships/image" Target="../media/image149.png"/><Relationship Id="rId151" Type="http://schemas.openxmlformats.org/officeDocument/2006/relationships/image" Target="../media/image152.png"/><Relationship Id="rId156" Type="http://schemas.openxmlformats.org/officeDocument/2006/relationships/image" Target="../media/image157.png"/><Relationship Id="rId164" Type="http://schemas.openxmlformats.org/officeDocument/2006/relationships/image" Target="../media/image165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9" Type="http://schemas.openxmlformats.org/officeDocument/2006/relationships/image" Target="../media/image40.png"/><Relationship Id="rId109" Type="http://schemas.openxmlformats.org/officeDocument/2006/relationships/image" Target="../media/image110.png"/><Relationship Id="rId34" Type="http://schemas.openxmlformats.org/officeDocument/2006/relationships/image" Target="../media/image35.png"/><Relationship Id="rId50" Type="http://schemas.openxmlformats.org/officeDocument/2006/relationships/image" Target="../media/image51.png"/><Relationship Id="rId55" Type="http://schemas.openxmlformats.org/officeDocument/2006/relationships/image" Target="../media/image56.png"/><Relationship Id="rId76" Type="http://schemas.openxmlformats.org/officeDocument/2006/relationships/image" Target="../media/image77.png"/><Relationship Id="rId97" Type="http://schemas.openxmlformats.org/officeDocument/2006/relationships/image" Target="../media/image98.png"/><Relationship Id="rId104" Type="http://schemas.openxmlformats.org/officeDocument/2006/relationships/image" Target="../media/image105.png"/><Relationship Id="rId120" Type="http://schemas.openxmlformats.org/officeDocument/2006/relationships/image" Target="../media/image121.png"/><Relationship Id="rId125" Type="http://schemas.openxmlformats.org/officeDocument/2006/relationships/image" Target="../media/image126.png"/><Relationship Id="rId141" Type="http://schemas.openxmlformats.org/officeDocument/2006/relationships/image" Target="../media/image142.png"/><Relationship Id="rId146" Type="http://schemas.openxmlformats.org/officeDocument/2006/relationships/image" Target="../media/image147.png"/><Relationship Id="rId7" Type="http://schemas.openxmlformats.org/officeDocument/2006/relationships/image" Target="../media/image8.png"/><Relationship Id="rId71" Type="http://schemas.openxmlformats.org/officeDocument/2006/relationships/image" Target="../media/image72.png"/><Relationship Id="rId92" Type="http://schemas.openxmlformats.org/officeDocument/2006/relationships/image" Target="../media/image93.png"/><Relationship Id="rId162" Type="http://schemas.openxmlformats.org/officeDocument/2006/relationships/image" Target="../media/image163.png"/><Relationship Id="rId2" Type="http://schemas.openxmlformats.org/officeDocument/2006/relationships/image" Target="../media/image3.png"/><Relationship Id="rId29" Type="http://schemas.openxmlformats.org/officeDocument/2006/relationships/image" Target="../media/image30.png"/><Relationship Id="rId24" Type="http://schemas.openxmlformats.org/officeDocument/2006/relationships/image" Target="../media/image25.png"/><Relationship Id="rId40" Type="http://schemas.openxmlformats.org/officeDocument/2006/relationships/image" Target="../media/image41.png"/><Relationship Id="rId45" Type="http://schemas.openxmlformats.org/officeDocument/2006/relationships/image" Target="../media/image46.png"/><Relationship Id="rId66" Type="http://schemas.openxmlformats.org/officeDocument/2006/relationships/image" Target="../media/image67.png"/><Relationship Id="rId87" Type="http://schemas.openxmlformats.org/officeDocument/2006/relationships/image" Target="../media/image88.png"/><Relationship Id="rId110" Type="http://schemas.openxmlformats.org/officeDocument/2006/relationships/image" Target="../media/image111.png"/><Relationship Id="rId115" Type="http://schemas.openxmlformats.org/officeDocument/2006/relationships/image" Target="../media/image116.png"/><Relationship Id="rId131" Type="http://schemas.openxmlformats.org/officeDocument/2006/relationships/image" Target="../media/image132.png"/><Relationship Id="rId136" Type="http://schemas.openxmlformats.org/officeDocument/2006/relationships/image" Target="../media/image137.png"/><Relationship Id="rId157" Type="http://schemas.openxmlformats.org/officeDocument/2006/relationships/image" Target="../media/image158.png"/><Relationship Id="rId61" Type="http://schemas.openxmlformats.org/officeDocument/2006/relationships/image" Target="../media/image62.png"/><Relationship Id="rId82" Type="http://schemas.openxmlformats.org/officeDocument/2006/relationships/image" Target="../media/image83.png"/><Relationship Id="rId152" Type="http://schemas.openxmlformats.org/officeDocument/2006/relationships/image" Target="../media/image153.png"/><Relationship Id="rId19" Type="http://schemas.openxmlformats.org/officeDocument/2006/relationships/image" Target="../media/image20.png"/><Relationship Id="rId14" Type="http://schemas.openxmlformats.org/officeDocument/2006/relationships/image" Target="../media/image15.png"/><Relationship Id="rId30" Type="http://schemas.openxmlformats.org/officeDocument/2006/relationships/image" Target="../media/image31.png"/><Relationship Id="rId35" Type="http://schemas.openxmlformats.org/officeDocument/2006/relationships/image" Target="../media/image36.png"/><Relationship Id="rId56" Type="http://schemas.openxmlformats.org/officeDocument/2006/relationships/image" Target="../media/image57.png"/><Relationship Id="rId77" Type="http://schemas.openxmlformats.org/officeDocument/2006/relationships/image" Target="../media/image78.png"/><Relationship Id="rId100" Type="http://schemas.openxmlformats.org/officeDocument/2006/relationships/image" Target="../media/image101.png"/><Relationship Id="rId105" Type="http://schemas.openxmlformats.org/officeDocument/2006/relationships/image" Target="../media/image106.png"/><Relationship Id="rId126" Type="http://schemas.openxmlformats.org/officeDocument/2006/relationships/image" Target="../media/image127.png"/><Relationship Id="rId147" Type="http://schemas.openxmlformats.org/officeDocument/2006/relationships/image" Target="../media/image148.png"/><Relationship Id="rId8" Type="http://schemas.openxmlformats.org/officeDocument/2006/relationships/image" Target="../media/image9.png"/><Relationship Id="rId51" Type="http://schemas.openxmlformats.org/officeDocument/2006/relationships/image" Target="../media/image52.png"/><Relationship Id="rId72" Type="http://schemas.openxmlformats.org/officeDocument/2006/relationships/image" Target="../media/image73.png"/><Relationship Id="rId93" Type="http://schemas.openxmlformats.org/officeDocument/2006/relationships/image" Target="../media/image94.png"/><Relationship Id="rId98" Type="http://schemas.openxmlformats.org/officeDocument/2006/relationships/image" Target="../media/image99.png"/><Relationship Id="rId121" Type="http://schemas.openxmlformats.org/officeDocument/2006/relationships/image" Target="../media/image122.png"/><Relationship Id="rId142" Type="http://schemas.openxmlformats.org/officeDocument/2006/relationships/image" Target="../media/image143.png"/><Relationship Id="rId163" Type="http://schemas.openxmlformats.org/officeDocument/2006/relationships/image" Target="../media/image164.png"/><Relationship Id="rId3" Type="http://schemas.openxmlformats.org/officeDocument/2006/relationships/image" Target="../media/image4.png"/><Relationship Id="rId25" Type="http://schemas.openxmlformats.org/officeDocument/2006/relationships/image" Target="../media/image26.png"/><Relationship Id="rId46" Type="http://schemas.openxmlformats.org/officeDocument/2006/relationships/image" Target="../media/image47.png"/><Relationship Id="rId67" Type="http://schemas.openxmlformats.org/officeDocument/2006/relationships/image" Target="../media/image68.png"/><Relationship Id="rId116" Type="http://schemas.openxmlformats.org/officeDocument/2006/relationships/image" Target="../media/image117.png"/><Relationship Id="rId137" Type="http://schemas.openxmlformats.org/officeDocument/2006/relationships/image" Target="../media/image138.png"/><Relationship Id="rId158" Type="http://schemas.openxmlformats.org/officeDocument/2006/relationships/image" Target="../media/image159.png"/><Relationship Id="rId20" Type="http://schemas.openxmlformats.org/officeDocument/2006/relationships/image" Target="../media/image21.png"/><Relationship Id="rId41" Type="http://schemas.openxmlformats.org/officeDocument/2006/relationships/image" Target="../media/image42.png"/><Relationship Id="rId62" Type="http://schemas.openxmlformats.org/officeDocument/2006/relationships/image" Target="../media/image63.png"/><Relationship Id="rId83" Type="http://schemas.openxmlformats.org/officeDocument/2006/relationships/image" Target="../media/image84.png"/><Relationship Id="rId88" Type="http://schemas.openxmlformats.org/officeDocument/2006/relationships/image" Target="../media/image89.png"/><Relationship Id="rId111" Type="http://schemas.openxmlformats.org/officeDocument/2006/relationships/image" Target="../media/image112.png"/><Relationship Id="rId132" Type="http://schemas.openxmlformats.org/officeDocument/2006/relationships/image" Target="../media/image133.png"/><Relationship Id="rId153" Type="http://schemas.openxmlformats.org/officeDocument/2006/relationships/image" Target="../media/image15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45</xdr:col>
      <xdr:colOff>47625</xdr:colOff>
      <xdr:row>6</xdr:row>
      <xdr:rowOff>38100</xdr:rowOff>
    </xdr:from>
    <xdr:to>
      <xdr:col>53</xdr:col>
      <xdr:colOff>247015</xdr:colOff>
      <xdr:row>8</xdr:row>
      <xdr:rowOff>85671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F1B6BB95-DD7A-4AFB-A809-66958E25A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60775" y="3762375"/>
          <a:ext cx="5076190" cy="4285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219075</xdr:colOff>
      <xdr:row>110</xdr:row>
      <xdr:rowOff>14287</xdr:rowOff>
    </xdr:from>
    <xdr:to>
      <xdr:col>7</xdr:col>
      <xdr:colOff>523875</xdr:colOff>
      <xdr:row>124</xdr:row>
      <xdr:rowOff>90487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A78CE619-2A7A-42AF-9F77-03F455AEBD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22</xdr:col>
      <xdr:colOff>204108</xdr:colOff>
      <xdr:row>128</xdr:row>
      <xdr:rowOff>59531</xdr:rowOff>
    </xdr:from>
    <xdr:to>
      <xdr:col>38</xdr:col>
      <xdr:colOff>54429</xdr:colOff>
      <xdr:row>149</xdr:row>
      <xdr:rowOff>178593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41E18AF5-B35B-4CE1-BCBF-002494FA82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508001</xdr:colOff>
      <xdr:row>128</xdr:row>
      <xdr:rowOff>47624</xdr:rowOff>
    </xdr:from>
    <xdr:to>
      <xdr:col>22</xdr:col>
      <xdr:colOff>10583</xdr:colOff>
      <xdr:row>149</xdr:row>
      <xdr:rowOff>169334</xdr:rowOff>
    </xdr:to>
    <xdr:graphicFrame macro="">
      <xdr:nvGraphicFramePr>
        <xdr:cNvPr id="6" name="Gráfico 5">
          <a:extLst>
            <a:ext uri="{FF2B5EF4-FFF2-40B4-BE49-F238E27FC236}">
              <a16:creationId xmlns:a16="http://schemas.microsoft.com/office/drawing/2014/main" id="{7961DA43-26D3-4088-8ADB-8C99CB016D3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38</xdr:col>
      <xdr:colOff>183355</xdr:colOff>
      <xdr:row>128</xdr:row>
      <xdr:rowOff>11903</xdr:rowOff>
    </xdr:from>
    <xdr:to>
      <xdr:col>53</xdr:col>
      <xdr:colOff>78581</xdr:colOff>
      <xdr:row>149</xdr:row>
      <xdr:rowOff>166686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24C56C14-3A2C-454C-B6F0-3E4505F48E5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530</xdr:colOff>
      <xdr:row>22</xdr:row>
      <xdr:rowOff>25928</xdr:rowOff>
    </xdr:from>
    <xdr:to>
      <xdr:col>12</xdr:col>
      <xdr:colOff>590550</xdr:colOff>
      <xdr:row>38</xdr:row>
      <xdr:rowOff>97367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388C3066-AD4F-42CA-95D1-910B5C682A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601398</xdr:colOff>
      <xdr:row>1</xdr:row>
      <xdr:rowOff>158751</xdr:rowOff>
    </xdr:from>
    <xdr:to>
      <xdr:col>25</xdr:col>
      <xdr:colOff>560917</xdr:colOff>
      <xdr:row>18</xdr:row>
      <xdr:rowOff>25400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89829933-B2DF-426E-896E-9EE345DDA0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1</xdr:row>
      <xdr:rowOff>0</xdr:rowOff>
    </xdr:from>
    <xdr:to>
      <xdr:col>12</xdr:col>
      <xdr:colOff>569119</xdr:colOff>
      <xdr:row>19</xdr:row>
      <xdr:rowOff>142875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6507618D-EEA4-4D3C-9051-800E012DE4F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3</xdr:row>
      <xdr:rowOff>1</xdr:rowOff>
    </xdr:from>
    <xdr:to>
      <xdr:col>5</xdr:col>
      <xdr:colOff>408440</xdr:colOff>
      <xdr:row>17</xdr:row>
      <xdr:rowOff>94494</xdr:rowOff>
    </xdr:to>
    <xdr:pic>
      <xdr:nvPicPr>
        <xdr:cNvPr id="11" name="Test1Acc">
          <a:extLst>
            <a:ext uri="{FF2B5EF4-FFF2-40B4-BE49-F238E27FC236}">
              <a16:creationId xmlns:a16="http://schemas.microsoft.com/office/drawing/2014/main" id="{1569B27F-F52B-43E1-8E46-C891050200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7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</xdr:row>
      <xdr:rowOff>1</xdr:rowOff>
    </xdr:from>
    <xdr:to>
      <xdr:col>12</xdr:col>
      <xdr:colOff>329192</xdr:colOff>
      <xdr:row>17</xdr:row>
      <xdr:rowOff>94494</xdr:rowOff>
    </xdr:to>
    <xdr:pic>
      <xdr:nvPicPr>
        <xdr:cNvPr id="13" name="Test1Loss">
          <a:extLst>
            <a:ext uri="{FF2B5EF4-FFF2-40B4-BE49-F238E27FC236}">
              <a16:creationId xmlns:a16="http://schemas.microsoft.com/office/drawing/2014/main" id="{9B2F8971-28E0-4ACC-BF99-DDD471F6879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57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3</xdr:row>
      <xdr:rowOff>1</xdr:rowOff>
    </xdr:from>
    <xdr:to>
      <xdr:col>20</xdr:col>
      <xdr:colOff>408440</xdr:colOff>
      <xdr:row>17</xdr:row>
      <xdr:rowOff>94494</xdr:rowOff>
    </xdr:to>
    <xdr:pic>
      <xdr:nvPicPr>
        <xdr:cNvPr id="15" name="Test2Acc">
          <a:extLst>
            <a:ext uri="{FF2B5EF4-FFF2-40B4-BE49-F238E27FC236}">
              <a16:creationId xmlns:a16="http://schemas.microsoft.com/office/drawing/2014/main" id="{EEAB66FB-3563-431E-9E58-A5652BC0CBF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57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</xdr:row>
      <xdr:rowOff>1</xdr:rowOff>
    </xdr:from>
    <xdr:to>
      <xdr:col>27</xdr:col>
      <xdr:colOff>329192</xdr:colOff>
      <xdr:row>17</xdr:row>
      <xdr:rowOff>94494</xdr:rowOff>
    </xdr:to>
    <xdr:pic>
      <xdr:nvPicPr>
        <xdr:cNvPr id="17" name="Test2Loss">
          <a:extLst>
            <a:ext uri="{FF2B5EF4-FFF2-40B4-BE49-F238E27FC236}">
              <a16:creationId xmlns:a16="http://schemas.microsoft.com/office/drawing/2014/main" id="{10868DCA-9E83-46B2-B519-51E1B260BB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57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18</xdr:row>
      <xdr:rowOff>1</xdr:rowOff>
    </xdr:from>
    <xdr:to>
      <xdr:col>5</xdr:col>
      <xdr:colOff>408440</xdr:colOff>
      <xdr:row>32</xdr:row>
      <xdr:rowOff>94494</xdr:rowOff>
    </xdr:to>
    <xdr:pic>
      <xdr:nvPicPr>
        <xdr:cNvPr id="19" name="Test3Acc">
          <a:extLst>
            <a:ext uri="{FF2B5EF4-FFF2-40B4-BE49-F238E27FC236}">
              <a16:creationId xmlns:a16="http://schemas.microsoft.com/office/drawing/2014/main" id="{F8FAF265-5975-48C8-AD54-A954286DC2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342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18</xdr:row>
      <xdr:rowOff>1</xdr:rowOff>
    </xdr:from>
    <xdr:to>
      <xdr:col>12</xdr:col>
      <xdr:colOff>329192</xdr:colOff>
      <xdr:row>32</xdr:row>
      <xdr:rowOff>94494</xdr:rowOff>
    </xdr:to>
    <xdr:pic>
      <xdr:nvPicPr>
        <xdr:cNvPr id="21" name="Test3Loss">
          <a:extLst>
            <a:ext uri="{FF2B5EF4-FFF2-40B4-BE49-F238E27FC236}">
              <a16:creationId xmlns:a16="http://schemas.microsoft.com/office/drawing/2014/main" id="{56709D71-5C2A-4B25-BCC7-6CC02E7DC3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342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18</xdr:row>
      <xdr:rowOff>1</xdr:rowOff>
    </xdr:from>
    <xdr:to>
      <xdr:col>20</xdr:col>
      <xdr:colOff>408440</xdr:colOff>
      <xdr:row>32</xdr:row>
      <xdr:rowOff>94494</xdr:rowOff>
    </xdr:to>
    <xdr:pic>
      <xdr:nvPicPr>
        <xdr:cNvPr id="23" name="Test4Acc">
          <a:extLst>
            <a:ext uri="{FF2B5EF4-FFF2-40B4-BE49-F238E27FC236}">
              <a16:creationId xmlns:a16="http://schemas.microsoft.com/office/drawing/2014/main" id="{C606FD79-9FAA-4D37-8C28-453AE6C369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342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18</xdr:row>
      <xdr:rowOff>1</xdr:rowOff>
    </xdr:from>
    <xdr:to>
      <xdr:col>27</xdr:col>
      <xdr:colOff>329192</xdr:colOff>
      <xdr:row>32</xdr:row>
      <xdr:rowOff>94494</xdr:rowOff>
    </xdr:to>
    <xdr:pic>
      <xdr:nvPicPr>
        <xdr:cNvPr id="25" name="Test4Loss">
          <a:extLst>
            <a:ext uri="{FF2B5EF4-FFF2-40B4-BE49-F238E27FC236}">
              <a16:creationId xmlns:a16="http://schemas.microsoft.com/office/drawing/2014/main" id="{0B2DCD72-7D4F-400E-A8D8-1120E4A319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342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33</xdr:row>
      <xdr:rowOff>1</xdr:rowOff>
    </xdr:from>
    <xdr:to>
      <xdr:col>5</xdr:col>
      <xdr:colOff>408440</xdr:colOff>
      <xdr:row>47</xdr:row>
      <xdr:rowOff>94494</xdr:rowOff>
    </xdr:to>
    <xdr:pic>
      <xdr:nvPicPr>
        <xdr:cNvPr id="27" name="Test5Acc">
          <a:extLst>
            <a:ext uri="{FF2B5EF4-FFF2-40B4-BE49-F238E27FC236}">
              <a16:creationId xmlns:a16="http://schemas.microsoft.com/office/drawing/2014/main" id="{B8B4D43A-CD6E-4C0B-9097-5991E0DFF1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28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33</xdr:row>
      <xdr:rowOff>1</xdr:rowOff>
    </xdr:from>
    <xdr:to>
      <xdr:col>12</xdr:col>
      <xdr:colOff>329192</xdr:colOff>
      <xdr:row>47</xdr:row>
      <xdr:rowOff>94494</xdr:rowOff>
    </xdr:to>
    <xdr:pic>
      <xdr:nvPicPr>
        <xdr:cNvPr id="29" name="Test5Loss">
          <a:extLst>
            <a:ext uri="{FF2B5EF4-FFF2-40B4-BE49-F238E27FC236}">
              <a16:creationId xmlns:a16="http://schemas.microsoft.com/office/drawing/2014/main" id="{7860D6DD-D177-4690-947A-8536FDD92DD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628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33</xdr:row>
      <xdr:rowOff>1</xdr:rowOff>
    </xdr:from>
    <xdr:to>
      <xdr:col>20</xdr:col>
      <xdr:colOff>408440</xdr:colOff>
      <xdr:row>47</xdr:row>
      <xdr:rowOff>94494</xdr:rowOff>
    </xdr:to>
    <xdr:pic>
      <xdr:nvPicPr>
        <xdr:cNvPr id="31" name="Test6Acc">
          <a:extLst>
            <a:ext uri="{FF2B5EF4-FFF2-40B4-BE49-F238E27FC236}">
              <a16:creationId xmlns:a16="http://schemas.microsoft.com/office/drawing/2014/main" id="{B6757A3E-24B2-48FB-911D-B1EE2AE90AA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628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33</xdr:row>
      <xdr:rowOff>1</xdr:rowOff>
    </xdr:from>
    <xdr:to>
      <xdr:col>27</xdr:col>
      <xdr:colOff>329192</xdr:colOff>
      <xdr:row>47</xdr:row>
      <xdr:rowOff>94494</xdr:rowOff>
    </xdr:to>
    <xdr:pic>
      <xdr:nvPicPr>
        <xdr:cNvPr id="33" name="Test6Loss">
          <a:extLst>
            <a:ext uri="{FF2B5EF4-FFF2-40B4-BE49-F238E27FC236}">
              <a16:creationId xmlns:a16="http://schemas.microsoft.com/office/drawing/2014/main" id="{7AD1065D-E58C-4241-BB70-322D1BD716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628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48</xdr:row>
      <xdr:rowOff>1</xdr:rowOff>
    </xdr:from>
    <xdr:to>
      <xdr:col>5</xdr:col>
      <xdr:colOff>408440</xdr:colOff>
      <xdr:row>62</xdr:row>
      <xdr:rowOff>94494</xdr:rowOff>
    </xdr:to>
    <xdr:pic>
      <xdr:nvPicPr>
        <xdr:cNvPr id="35" name="Test7Acc">
          <a:extLst>
            <a:ext uri="{FF2B5EF4-FFF2-40B4-BE49-F238E27FC236}">
              <a16:creationId xmlns:a16="http://schemas.microsoft.com/office/drawing/2014/main" id="{ED874B2F-B06A-422A-A66D-9DF117B82D1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914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48</xdr:row>
      <xdr:rowOff>1</xdr:rowOff>
    </xdr:from>
    <xdr:to>
      <xdr:col>12</xdr:col>
      <xdr:colOff>329192</xdr:colOff>
      <xdr:row>62</xdr:row>
      <xdr:rowOff>94494</xdr:rowOff>
    </xdr:to>
    <xdr:pic>
      <xdr:nvPicPr>
        <xdr:cNvPr id="37" name="Test7Loss">
          <a:extLst>
            <a:ext uri="{FF2B5EF4-FFF2-40B4-BE49-F238E27FC236}">
              <a16:creationId xmlns:a16="http://schemas.microsoft.com/office/drawing/2014/main" id="{5F62E5F8-6FD1-43B6-9728-D7088E5EF8D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914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48</xdr:row>
      <xdr:rowOff>1</xdr:rowOff>
    </xdr:from>
    <xdr:to>
      <xdr:col>20</xdr:col>
      <xdr:colOff>408440</xdr:colOff>
      <xdr:row>62</xdr:row>
      <xdr:rowOff>94494</xdr:rowOff>
    </xdr:to>
    <xdr:pic>
      <xdr:nvPicPr>
        <xdr:cNvPr id="39" name="Test8Acc">
          <a:extLst>
            <a:ext uri="{FF2B5EF4-FFF2-40B4-BE49-F238E27FC236}">
              <a16:creationId xmlns:a16="http://schemas.microsoft.com/office/drawing/2014/main" id="{10ECACA9-7328-47BC-99D8-416221587B7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914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48</xdr:row>
      <xdr:rowOff>1</xdr:rowOff>
    </xdr:from>
    <xdr:to>
      <xdr:col>27</xdr:col>
      <xdr:colOff>329192</xdr:colOff>
      <xdr:row>62</xdr:row>
      <xdr:rowOff>94494</xdr:rowOff>
    </xdr:to>
    <xdr:pic>
      <xdr:nvPicPr>
        <xdr:cNvPr id="41" name="Test8Loss">
          <a:extLst>
            <a:ext uri="{FF2B5EF4-FFF2-40B4-BE49-F238E27FC236}">
              <a16:creationId xmlns:a16="http://schemas.microsoft.com/office/drawing/2014/main" id="{6C645EBE-02CE-46B6-9E89-79003F45E3B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914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63</xdr:row>
      <xdr:rowOff>1</xdr:rowOff>
    </xdr:from>
    <xdr:to>
      <xdr:col>5</xdr:col>
      <xdr:colOff>408440</xdr:colOff>
      <xdr:row>77</xdr:row>
      <xdr:rowOff>94494</xdr:rowOff>
    </xdr:to>
    <xdr:pic>
      <xdr:nvPicPr>
        <xdr:cNvPr id="43" name="Test9Acc">
          <a:extLst>
            <a:ext uri="{FF2B5EF4-FFF2-40B4-BE49-F238E27FC236}">
              <a16:creationId xmlns:a16="http://schemas.microsoft.com/office/drawing/2014/main" id="{25896D7B-B854-47DD-BA1E-B5C72CD9A46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200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63</xdr:row>
      <xdr:rowOff>1</xdr:rowOff>
    </xdr:from>
    <xdr:to>
      <xdr:col>12</xdr:col>
      <xdr:colOff>329192</xdr:colOff>
      <xdr:row>77</xdr:row>
      <xdr:rowOff>94494</xdr:rowOff>
    </xdr:to>
    <xdr:pic>
      <xdr:nvPicPr>
        <xdr:cNvPr id="45" name="Test9Loss">
          <a:extLst>
            <a:ext uri="{FF2B5EF4-FFF2-40B4-BE49-F238E27FC236}">
              <a16:creationId xmlns:a16="http://schemas.microsoft.com/office/drawing/2014/main" id="{7926C3A2-2AA2-4B29-B538-2A0065E4183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200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63</xdr:row>
      <xdr:rowOff>1</xdr:rowOff>
    </xdr:from>
    <xdr:to>
      <xdr:col>20</xdr:col>
      <xdr:colOff>408440</xdr:colOff>
      <xdr:row>77</xdr:row>
      <xdr:rowOff>94494</xdr:rowOff>
    </xdr:to>
    <xdr:pic>
      <xdr:nvPicPr>
        <xdr:cNvPr id="47" name="Test10Acc">
          <a:extLst>
            <a:ext uri="{FF2B5EF4-FFF2-40B4-BE49-F238E27FC236}">
              <a16:creationId xmlns:a16="http://schemas.microsoft.com/office/drawing/2014/main" id="{0041C447-7C69-48CD-96B6-B56698F088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1200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63</xdr:row>
      <xdr:rowOff>1</xdr:rowOff>
    </xdr:from>
    <xdr:to>
      <xdr:col>27</xdr:col>
      <xdr:colOff>329192</xdr:colOff>
      <xdr:row>77</xdr:row>
      <xdr:rowOff>94494</xdr:rowOff>
    </xdr:to>
    <xdr:pic>
      <xdr:nvPicPr>
        <xdr:cNvPr id="49" name="Test10Loss">
          <a:extLst>
            <a:ext uri="{FF2B5EF4-FFF2-40B4-BE49-F238E27FC236}">
              <a16:creationId xmlns:a16="http://schemas.microsoft.com/office/drawing/2014/main" id="{A5D0FE18-BF7E-475F-90FF-6A11ED17A3C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1200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78</xdr:row>
      <xdr:rowOff>1</xdr:rowOff>
    </xdr:from>
    <xdr:to>
      <xdr:col>5</xdr:col>
      <xdr:colOff>463304</xdr:colOff>
      <xdr:row>92</xdr:row>
      <xdr:rowOff>94494</xdr:rowOff>
    </xdr:to>
    <xdr:pic>
      <xdr:nvPicPr>
        <xdr:cNvPr id="51" name="Test11Acc">
          <a:extLst>
            <a:ext uri="{FF2B5EF4-FFF2-40B4-BE49-F238E27FC236}">
              <a16:creationId xmlns:a16="http://schemas.microsoft.com/office/drawing/2014/main" id="{3B871DD6-9DEA-4E58-946D-0E05016188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4859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78</xdr:row>
      <xdr:rowOff>1</xdr:rowOff>
    </xdr:from>
    <xdr:to>
      <xdr:col>12</xdr:col>
      <xdr:colOff>463304</xdr:colOff>
      <xdr:row>92</xdr:row>
      <xdr:rowOff>94494</xdr:rowOff>
    </xdr:to>
    <xdr:pic>
      <xdr:nvPicPr>
        <xdr:cNvPr id="53" name="Test11Loss">
          <a:extLst>
            <a:ext uri="{FF2B5EF4-FFF2-40B4-BE49-F238E27FC236}">
              <a16:creationId xmlns:a16="http://schemas.microsoft.com/office/drawing/2014/main" id="{4F711518-D6EA-467B-BD9C-E60AAAB9F17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4859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78</xdr:row>
      <xdr:rowOff>1</xdr:rowOff>
    </xdr:from>
    <xdr:to>
      <xdr:col>20</xdr:col>
      <xdr:colOff>408440</xdr:colOff>
      <xdr:row>92</xdr:row>
      <xdr:rowOff>94494</xdr:rowOff>
    </xdr:to>
    <xdr:pic>
      <xdr:nvPicPr>
        <xdr:cNvPr id="55" name="Test12Acc">
          <a:extLst>
            <a:ext uri="{FF2B5EF4-FFF2-40B4-BE49-F238E27FC236}">
              <a16:creationId xmlns:a16="http://schemas.microsoft.com/office/drawing/2014/main" id="{8927EB34-8346-4D29-9E42-AD6F580CD2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1485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78</xdr:row>
      <xdr:rowOff>1</xdr:rowOff>
    </xdr:from>
    <xdr:to>
      <xdr:col>27</xdr:col>
      <xdr:colOff>329192</xdr:colOff>
      <xdr:row>92</xdr:row>
      <xdr:rowOff>94494</xdr:rowOff>
    </xdr:to>
    <xdr:pic>
      <xdr:nvPicPr>
        <xdr:cNvPr id="57" name="Test12Loss">
          <a:extLst>
            <a:ext uri="{FF2B5EF4-FFF2-40B4-BE49-F238E27FC236}">
              <a16:creationId xmlns:a16="http://schemas.microsoft.com/office/drawing/2014/main" id="{063A1C31-15E7-4DF6-92C7-8E02AE8C96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1485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93</xdr:row>
      <xdr:rowOff>1</xdr:rowOff>
    </xdr:from>
    <xdr:to>
      <xdr:col>5</xdr:col>
      <xdr:colOff>408440</xdr:colOff>
      <xdr:row>107</xdr:row>
      <xdr:rowOff>94494</xdr:rowOff>
    </xdr:to>
    <xdr:pic>
      <xdr:nvPicPr>
        <xdr:cNvPr id="3" name="Test13Acc">
          <a:extLst>
            <a:ext uri="{FF2B5EF4-FFF2-40B4-BE49-F238E27FC236}">
              <a16:creationId xmlns:a16="http://schemas.microsoft.com/office/drawing/2014/main" id="{A1D3DE9A-2A44-4F79-A8DD-6954B87B5E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771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93</xdr:row>
      <xdr:rowOff>1</xdr:rowOff>
    </xdr:from>
    <xdr:to>
      <xdr:col>12</xdr:col>
      <xdr:colOff>329192</xdr:colOff>
      <xdr:row>107</xdr:row>
      <xdr:rowOff>94494</xdr:rowOff>
    </xdr:to>
    <xdr:pic>
      <xdr:nvPicPr>
        <xdr:cNvPr id="5" name="Test13Loss">
          <a:extLst>
            <a:ext uri="{FF2B5EF4-FFF2-40B4-BE49-F238E27FC236}">
              <a16:creationId xmlns:a16="http://schemas.microsoft.com/office/drawing/2014/main" id="{15AF2029-09F9-41E1-BA3C-7E4093371B9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771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93</xdr:row>
      <xdr:rowOff>1</xdr:rowOff>
    </xdr:from>
    <xdr:to>
      <xdr:col>20</xdr:col>
      <xdr:colOff>408440</xdr:colOff>
      <xdr:row>107</xdr:row>
      <xdr:rowOff>94494</xdr:rowOff>
    </xdr:to>
    <xdr:pic>
      <xdr:nvPicPr>
        <xdr:cNvPr id="7" name="Test14Acc">
          <a:extLst>
            <a:ext uri="{FF2B5EF4-FFF2-40B4-BE49-F238E27FC236}">
              <a16:creationId xmlns:a16="http://schemas.microsoft.com/office/drawing/2014/main" id="{81FCC650-93C3-4139-B59F-84C30D6DC9E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1771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93</xdr:row>
      <xdr:rowOff>1</xdr:rowOff>
    </xdr:from>
    <xdr:to>
      <xdr:col>27</xdr:col>
      <xdr:colOff>329192</xdr:colOff>
      <xdr:row>107</xdr:row>
      <xdr:rowOff>94494</xdr:rowOff>
    </xdr:to>
    <xdr:pic>
      <xdr:nvPicPr>
        <xdr:cNvPr id="9" name="Test14Loss">
          <a:extLst>
            <a:ext uri="{FF2B5EF4-FFF2-40B4-BE49-F238E27FC236}">
              <a16:creationId xmlns:a16="http://schemas.microsoft.com/office/drawing/2014/main" id="{3187F4F1-F22E-49B2-B555-0EDAFEF6DC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1771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108</xdr:row>
      <xdr:rowOff>1</xdr:rowOff>
    </xdr:from>
    <xdr:to>
      <xdr:col>5</xdr:col>
      <xdr:colOff>408440</xdr:colOff>
      <xdr:row>122</xdr:row>
      <xdr:rowOff>94494</xdr:rowOff>
    </xdr:to>
    <xdr:pic>
      <xdr:nvPicPr>
        <xdr:cNvPr id="12" name="Test15Acc">
          <a:extLst>
            <a:ext uri="{FF2B5EF4-FFF2-40B4-BE49-F238E27FC236}">
              <a16:creationId xmlns:a16="http://schemas.microsoft.com/office/drawing/2014/main" id="{789976C9-564D-41E0-9C57-C4A64326D4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057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108</xdr:row>
      <xdr:rowOff>1</xdr:rowOff>
    </xdr:from>
    <xdr:to>
      <xdr:col>12</xdr:col>
      <xdr:colOff>329192</xdr:colOff>
      <xdr:row>122</xdr:row>
      <xdr:rowOff>94494</xdr:rowOff>
    </xdr:to>
    <xdr:pic>
      <xdr:nvPicPr>
        <xdr:cNvPr id="16" name="Test15Loss">
          <a:extLst>
            <a:ext uri="{FF2B5EF4-FFF2-40B4-BE49-F238E27FC236}">
              <a16:creationId xmlns:a16="http://schemas.microsoft.com/office/drawing/2014/main" id="{4D54AF05-9206-43D9-92D1-E42C812B985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2057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108</xdr:row>
      <xdr:rowOff>1</xdr:rowOff>
    </xdr:from>
    <xdr:to>
      <xdr:col>20</xdr:col>
      <xdr:colOff>408440</xdr:colOff>
      <xdr:row>122</xdr:row>
      <xdr:rowOff>94494</xdr:rowOff>
    </xdr:to>
    <xdr:pic>
      <xdr:nvPicPr>
        <xdr:cNvPr id="20" name="Test16Acc">
          <a:extLst>
            <a:ext uri="{FF2B5EF4-FFF2-40B4-BE49-F238E27FC236}">
              <a16:creationId xmlns:a16="http://schemas.microsoft.com/office/drawing/2014/main" id="{E5C6CA76-FA7E-42FC-9D03-22D4C443D3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2057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108</xdr:row>
      <xdr:rowOff>1</xdr:rowOff>
    </xdr:from>
    <xdr:to>
      <xdr:col>27</xdr:col>
      <xdr:colOff>329192</xdr:colOff>
      <xdr:row>122</xdr:row>
      <xdr:rowOff>94494</xdr:rowOff>
    </xdr:to>
    <xdr:pic>
      <xdr:nvPicPr>
        <xdr:cNvPr id="24" name="Test16Loss">
          <a:extLst>
            <a:ext uri="{FF2B5EF4-FFF2-40B4-BE49-F238E27FC236}">
              <a16:creationId xmlns:a16="http://schemas.microsoft.com/office/drawing/2014/main" id="{BD5B9CF6-E622-4409-820C-D3218E0131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2057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123</xdr:row>
      <xdr:rowOff>1</xdr:rowOff>
    </xdr:from>
    <xdr:to>
      <xdr:col>5</xdr:col>
      <xdr:colOff>408440</xdr:colOff>
      <xdr:row>137</xdr:row>
      <xdr:rowOff>94494</xdr:rowOff>
    </xdr:to>
    <xdr:pic>
      <xdr:nvPicPr>
        <xdr:cNvPr id="28" name="Test17Acc">
          <a:extLst>
            <a:ext uri="{FF2B5EF4-FFF2-40B4-BE49-F238E27FC236}">
              <a16:creationId xmlns:a16="http://schemas.microsoft.com/office/drawing/2014/main" id="{77431DAB-8832-4FED-BFD4-0ACC0235AD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343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123</xdr:row>
      <xdr:rowOff>1</xdr:rowOff>
    </xdr:from>
    <xdr:to>
      <xdr:col>12</xdr:col>
      <xdr:colOff>329192</xdr:colOff>
      <xdr:row>137</xdr:row>
      <xdr:rowOff>94494</xdr:rowOff>
    </xdr:to>
    <xdr:pic>
      <xdr:nvPicPr>
        <xdr:cNvPr id="32" name="Test17Loss">
          <a:extLst>
            <a:ext uri="{FF2B5EF4-FFF2-40B4-BE49-F238E27FC236}">
              <a16:creationId xmlns:a16="http://schemas.microsoft.com/office/drawing/2014/main" id="{04496AA4-3C5F-42D7-BABB-BE414E7C027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2343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123</xdr:row>
      <xdr:rowOff>1</xdr:rowOff>
    </xdr:from>
    <xdr:to>
      <xdr:col>20</xdr:col>
      <xdr:colOff>408440</xdr:colOff>
      <xdr:row>137</xdr:row>
      <xdr:rowOff>94494</xdr:rowOff>
    </xdr:to>
    <xdr:pic>
      <xdr:nvPicPr>
        <xdr:cNvPr id="4" name="Test18Acc">
          <a:extLst>
            <a:ext uri="{FF2B5EF4-FFF2-40B4-BE49-F238E27FC236}">
              <a16:creationId xmlns:a16="http://schemas.microsoft.com/office/drawing/2014/main" id="{B2383CC1-F8FA-43BC-9C7A-A91029989AF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2343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123</xdr:row>
      <xdr:rowOff>1</xdr:rowOff>
    </xdr:from>
    <xdr:to>
      <xdr:col>27</xdr:col>
      <xdr:colOff>329192</xdr:colOff>
      <xdr:row>137</xdr:row>
      <xdr:rowOff>94494</xdr:rowOff>
    </xdr:to>
    <xdr:pic>
      <xdr:nvPicPr>
        <xdr:cNvPr id="8" name="Test18Loss">
          <a:extLst>
            <a:ext uri="{FF2B5EF4-FFF2-40B4-BE49-F238E27FC236}">
              <a16:creationId xmlns:a16="http://schemas.microsoft.com/office/drawing/2014/main" id="{2121F0CF-1364-4A74-9B80-637EEEADC3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2343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138</xdr:row>
      <xdr:rowOff>1</xdr:rowOff>
    </xdr:from>
    <xdr:to>
      <xdr:col>5</xdr:col>
      <xdr:colOff>408440</xdr:colOff>
      <xdr:row>152</xdr:row>
      <xdr:rowOff>94494</xdr:rowOff>
    </xdr:to>
    <xdr:pic>
      <xdr:nvPicPr>
        <xdr:cNvPr id="14" name="Test19Acc">
          <a:extLst>
            <a:ext uri="{FF2B5EF4-FFF2-40B4-BE49-F238E27FC236}">
              <a16:creationId xmlns:a16="http://schemas.microsoft.com/office/drawing/2014/main" id="{CA880117-A0C8-49F4-9D2C-0B6CC32C13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628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138</xdr:row>
      <xdr:rowOff>1</xdr:rowOff>
    </xdr:from>
    <xdr:to>
      <xdr:col>12</xdr:col>
      <xdr:colOff>329192</xdr:colOff>
      <xdr:row>152</xdr:row>
      <xdr:rowOff>94494</xdr:rowOff>
    </xdr:to>
    <xdr:pic>
      <xdr:nvPicPr>
        <xdr:cNvPr id="22" name="Test19Loss">
          <a:extLst>
            <a:ext uri="{FF2B5EF4-FFF2-40B4-BE49-F238E27FC236}">
              <a16:creationId xmlns:a16="http://schemas.microsoft.com/office/drawing/2014/main" id="{87025AE1-4F4B-4DAC-9C64-05189D5760A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2628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138</xdr:row>
      <xdr:rowOff>1</xdr:rowOff>
    </xdr:from>
    <xdr:to>
      <xdr:col>20</xdr:col>
      <xdr:colOff>408440</xdr:colOff>
      <xdr:row>152</xdr:row>
      <xdr:rowOff>94494</xdr:rowOff>
    </xdr:to>
    <xdr:pic>
      <xdr:nvPicPr>
        <xdr:cNvPr id="30" name="Test20Acc">
          <a:extLst>
            <a:ext uri="{FF2B5EF4-FFF2-40B4-BE49-F238E27FC236}">
              <a16:creationId xmlns:a16="http://schemas.microsoft.com/office/drawing/2014/main" id="{B9F44A20-B611-4E9E-9C84-C3D8C33044C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2628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138</xdr:row>
      <xdr:rowOff>1</xdr:rowOff>
    </xdr:from>
    <xdr:to>
      <xdr:col>27</xdr:col>
      <xdr:colOff>329192</xdr:colOff>
      <xdr:row>152</xdr:row>
      <xdr:rowOff>94494</xdr:rowOff>
    </xdr:to>
    <xdr:pic>
      <xdr:nvPicPr>
        <xdr:cNvPr id="36" name="Test20Loss">
          <a:extLst>
            <a:ext uri="{FF2B5EF4-FFF2-40B4-BE49-F238E27FC236}">
              <a16:creationId xmlns:a16="http://schemas.microsoft.com/office/drawing/2014/main" id="{1661A5EF-419B-4BCA-B209-92BD9B6A198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2628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153</xdr:row>
      <xdr:rowOff>1</xdr:rowOff>
    </xdr:from>
    <xdr:to>
      <xdr:col>5</xdr:col>
      <xdr:colOff>408440</xdr:colOff>
      <xdr:row>167</xdr:row>
      <xdr:rowOff>94494</xdr:rowOff>
    </xdr:to>
    <xdr:pic>
      <xdr:nvPicPr>
        <xdr:cNvPr id="40" name="Test21Acc">
          <a:extLst>
            <a:ext uri="{FF2B5EF4-FFF2-40B4-BE49-F238E27FC236}">
              <a16:creationId xmlns:a16="http://schemas.microsoft.com/office/drawing/2014/main" id="{ADB2EB38-3875-4B87-B03C-FA6B47D7A70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2914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153</xdr:row>
      <xdr:rowOff>1</xdr:rowOff>
    </xdr:from>
    <xdr:to>
      <xdr:col>12</xdr:col>
      <xdr:colOff>329192</xdr:colOff>
      <xdr:row>167</xdr:row>
      <xdr:rowOff>94494</xdr:rowOff>
    </xdr:to>
    <xdr:pic>
      <xdr:nvPicPr>
        <xdr:cNvPr id="44" name="Test21Loss">
          <a:extLst>
            <a:ext uri="{FF2B5EF4-FFF2-40B4-BE49-F238E27FC236}">
              <a16:creationId xmlns:a16="http://schemas.microsoft.com/office/drawing/2014/main" id="{0BF8B853-B1B3-4832-8479-997032D4EC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2914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153</xdr:row>
      <xdr:rowOff>1</xdr:rowOff>
    </xdr:from>
    <xdr:to>
      <xdr:col>20</xdr:col>
      <xdr:colOff>408440</xdr:colOff>
      <xdr:row>167</xdr:row>
      <xdr:rowOff>94494</xdr:rowOff>
    </xdr:to>
    <xdr:pic>
      <xdr:nvPicPr>
        <xdr:cNvPr id="48" name="Test22Acc">
          <a:extLst>
            <a:ext uri="{FF2B5EF4-FFF2-40B4-BE49-F238E27FC236}">
              <a16:creationId xmlns:a16="http://schemas.microsoft.com/office/drawing/2014/main" id="{8CE4A2A1-B160-4FC0-8C18-0D115D5EF10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2914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153</xdr:row>
      <xdr:rowOff>1</xdr:rowOff>
    </xdr:from>
    <xdr:to>
      <xdr:col>27</xdr:col>
      <xdr:colOff>329192</xdr:colOff>
      <xdr:row>167</xdr:row>
      <xdr:rowOff>94494</xdr:rowOff>
    </xdr:to>
    <xdr:pic>
      <xdr:nvPicPr>
        <xdr:cNvPr id="52" name="Test22Loss">
          <a:extLst>
            <a:ext uri="{FF2B5EF4-FFF2-40B4-BE49-F238E27FC236}">
              <a16:creationId xmlns:a16="http://schemas.microsoft.com/office/drawing/2014/main" id="{BB47058D-86EA-46B1-B310-BE98059310D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2914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168</xdr:row>
      <xdr:rowOff>1</xdr:rowOff>
    </xdr:from>
    <xdr:to>
      <xdr:col>5</xdr:col>
      <xdr:colOff>408440</xdr:colOff>
      <xdr:row>182</xdr:row>
      <xdr:rowOff>94494</xdr:rowOff>
    </xdr:to>
    <xdr:pic>
      <xdr:nvPicPr>
        <xdr:cNvPr id="56" name="Test23Acc">
          <a:extLst>
            <a:ext uri="{FF2B5EF4-FFF2-40B4-BE49-F238E27FC236}">
              <a16:creationId xmlns:a16="http://schemas.microsoft.com/office/drawing/2014/main" id="{BDCBD985-01D8-4CFA-A3DA-38659251152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3200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168</xdr:row>
      <xdr:rowOff>1</xdr:rowOff>
    </xdr:from>
    <xdr:to>
      <xdr:col>12</xdr:col>
      <xdr:colOff>329192</xdr:colOff>
      <xdr:row>182</xdr:row>
      <xdr:rowOff>94494</xdr:rowOff>
    </xdr:to>
    <xdr:pic>
      <xdr:nvPicPr>
        <xdr:cNvPr id="59" name="Test23Loss">
          <a:extLst>
            <a:ext uri="{FF2B5EF4-FFF2-40B4-BE49-F238E27FC236}">
              <a16:creationId xmlns:a16="http://schemas.microsoft.com/office/drawing/2014/main" id="{4820CCA8-C5B4-413C-BC67-9B0817238A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3200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168</xdr:row>
      <xdr:rowOff>1</xdr:rowOff>
    </xdr:from>
    <xdr:to>
      <xdr:col>20</xdr:col>
      <xdr:colOff>408440</xdr:colOff>
      <xdr:row>182</xdr:row>
      <xdr:rowOff>94494</xdr:rowOff>
    </xdr:to>
    <xdr:pic>
      <xdr:nvPicPr>
        <xdr:cNvPr id="61" name="Test24Acc">
          <a:extLst>
            <a:ext uri="{FF2B5EF4-FFF2-40B4-BE49-F238E27FC236}">
              <a16:creationId xmlns:a16="http://schemas.microsoft.com/office/drawing/2014/main" id="{3C1B60DE-D574-4165-B1E2-00D85CF0919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3200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168</xdr:row>
      <xdr:rowOff>1</xdr:rowOff>
    </xdr:from>
    <xdr:to>
      <xdr:col>27</xdr:col>
      <xdr:colOff>329192</xdr:colOff>
      <xdr:row>182</xdr:row>
      <xdr:rowOff>94494</xdr:rowOff>
    </xdr:to>
    <xdr:pic>
      <xdr:nvPicPr>
        <xdr:cNvPr id="63" name="Test24Loss">
          <a:extLst>
            <a:ext uri="{FF2B5EF4-FFF2-40B4-BE49-F238E27FC236}">
              <a16:creationId xmlns:a16="http://schemas.microsoft.com/office/drawing/2014/main" id="{197721A7-BF2C-4C67-8E36-0080B4BC21D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3200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183</xdr:row>
      <xdr:rowOff>1</xdr:rowOff>
    </xdr:from>
    <xdr:to>
      <xdr:col>5</xdr:col>
      <xdr:colOff>408440</xdr:colOff>
      <xdr:row>197</xdr:row>
      <xdr:rowOff>94494</xdr:rowOff>
    </xdr:to>
    <xdr:pic>
      <xdr:nvPicPr>
        <xdr:cNvPr id="65" name="Test25Acc">
          <a:extLst>
            <a:ext uri="{FF2B5EF4-FFF2-40B4-BE49-F238E27FC236}">
              <a16:creationId xmlns:a16="http://schemas.microsoft.com/office/drawing/2014/main" id="{E518CC7C-E26B-4B30-98B1-3EFF22A539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3486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183</xdr:row>
      <xdr:rowOff>1</xdr:rowOff>
    </xdr:from>
    <xdr:to>
      <xdr:col>12</xdr:col>
      <xdr:colOff>329192</xdr:colOff>
      <xdr:row>197</xdr:row>
      <xdr:rowOff>94494</xdr:rowOff>
    </xdr:to>
    <xdr:pic>
      <xdr:nvPicPr>
        <xdr:cNvPr id="67" name="Test25Loss">
          <a:extLst>
            <a:ext uri="{FF2B5EF4-FFF2-40B4-BE49-F238E27FC236}">
              <a16:creationId xmlns:a16="http://schemas.microsoft.com/office/drawing/2014/main" id="{76F6F552-B82B-4639-A6B0-DD3183971EF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3486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183</xdr:row>
      <xdr:rowOff>1</xdr:rowOff>
    </xdr:from>
    <xdr:to>
      <xdr:col>20</xdr:col>
      <xdr:colOff>408440</xdr:colOff>
      <xdr:row>197</xdr:row>
      <xdr:rowOff>94494</xdr:rowOff>
    </xdr:to>
    <xdr:pic>
      <xdr:nvPicPr>
        <xdr:cNvPr id="69" name="Test26Acc">
          <a:extLst>
            <a:ext uri="{FF2B5EF4-FFF2-40B4-BE49-F238E27FC236}">
              <a16:creationId xmlns:a16="http://schemas.microsoft.com/office/drawing/2014/main" id="{F29176EC-9703-4250-AC8E-AC09534548F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3486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183</xdr:row>
      <xdr:rowOff>1</xdr:rowOff>
    </xdr:from>
    <xdr:to>
      <xdr:col>27</xdr:col>
      <xdr:colOff>329192</xdr:colOff>
      <xdr:row>197</xdr:row>
      <xdr:rowOff>94494</xdr:rowOff>
    </xdr:to>
    <xdr:pic>
      <xdr:nvPicPr>
        <xdr:cNvPr id="71" name="Test26Loss">
          <a:extLst>
            <a:ext uri="{FF2B5EF4-FFF2-40B4-BE49-F238E27FC236}">
              <a16:creationId xmlns:a16="http://schemas.microsoft.com/office/drawing/2014/main" id="{4D84C24F-4AB1-4076-95B8-F79F29FF1E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3486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198</xdr:row>
      <xdr:rowOff>1</xdr:rowOff>
    </xdr:from>
    <xdr:to>
      <xdr:col>5</xdr:col>
      <xdr:colOff>408440</xdr:colOff>
      <xdr:row>212</xdr:row>
      <xdr:rowOff>94494</xdr:rowOff>
    </xdr:to>
    <xdr:pic>
      <xdr:nvPicPr>
        <xdr:cNvPr id="73" name="Test27Acc">
          <a:extLst>
            <a:ext uri="{FF2B5EF4-FFF2-40B4-BE49-F238E27FC236}">
              <a16:creationId xmlns:a16="http://schemas.microsoft.com/office/drawing/2014/main" id="{46E13D18-F2CD-44C8-82AC-EB25A1CC7A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3771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198</xdr:row>
      <xdr:rowOff>1</xdr:rowOff>
    </xdr:from>
    <xdr:to>
      <xdr:col>12</xdr:col>
      <xdr:colOff>329192</xdr:colOff>
      <xdr:row>212</xdr:row>
      <xdr:rowOff>94494</xdr:rowOff>
    </xdr:to>
    <xdr:pic>
      <xdr:nvPicPr>
        <xdr:cNvPr id="75" name="Test27Loss">
          <a:extLst>
            <a:ext uri="{FF2B5EF4-FFF2-40B4-BE49-F238E27FC236}">
              <a16:creationId xmlns:a16="http://schemas.microsoft.com/office/drawing/2014/main" id="{B29ED756-9ACA-4DE4-8BB6-91388CF4230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3771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198</xdr:row>
      <xdr:rowOff>1</xdr:rowOff>
    </xdr:from>
    <xdr:to>
      <xdr:col>20</xdr:col>
      <xdr:colOff>408440</xdr:colOff>
      <xdr:row>212</xdr:row>
      <xdr:rowOff>94494</xdr:rowOff>
    </xdr:to>
    <xdr:pic>
      <xdr:nvPicPr>
        <xdr:cNvPr id="77" name="Test28Acc">
          <a:extLst>
            <a:ext uri="{FF2B5EF4-FFF2-40B4-BE49-F238E27FC236}">
              <a16:creationId xmlns:a16="http://schemas.microsoft.com/office/drawing/2014/main" id="{D532A2F0-E8BA-4813-AFA9-2C4DB6C49BB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3771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198</xdr:row>
      <xdr:rowOff>1</xdr:rowOff>
    </xdr:from>
    <xdr:to>
      <xdr:col>27</xdr:col>
      <xdr:colOff>329192</xdr:colOff>
      <xdr:row>212</xdr:row>
      <xdr:rowOff>94494</xdr:rowOff>
    </xdr:to>
    <xdr:pic>
      <xdr:nvPicPr>
        <xdr:cNvPr id="79" name="Test28Loss">
          <a:extLst>
            <a:ext uri="{FF2B5EF4-FFF2-40B4-BE49-F238E27FC236}">
              <a16:creationId xmlns:a16="http://schemas.microsoft.com/office/drawing/2014/main" id="{9DCC28E6-C866-44EF-8B77-A073C782FA2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3771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228</xdr:row>
      <xdr:rowOff>1</xdr:rowOff>
    </xdr:from>
    <xdr:to>
      <xdr:col>5</xdr:col>
      <xdr:colOff>518168</xdr:colOff>
      <xdr:row>242</xdr:row>
      <xdr:rowOff>94494</xdr:rowOff>
    </xdr:to>
    <xdr:pic>
      <xdr:nvPicPr>
        <xdr:cNvPr id="50" name="Test31Acc">
          <a:extLst>
            <a:ext uri="{FF2B5EF4-FFF2-40B4-BE49-F238E27FC236}">
              <a16:creationId xmlns:a16="http://schemas.microsoft.com/office/drawing/2014/main" id="{4E9E9903-7317-480E-A4C5-AD49D5F3F42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3434001"/>
          <a:ext cx="3566167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228</xdr:row>
      <xdr:rowOff>1</xdr:rowOff>
    </xdr:from>
    <xdr:to>
      <xdr:col>12</xdr:col>
      <xdr:colOff>384054</xdr:colOff>
      <xdr:row>242</xdr:row>
      <xdr:rowOff>94494</xdr:rowOff>
    </xdr:to>
    <xdr:pic>
      <xdr:nvPicPr>
        <xdr:cNvPr id="58" name="Test31Loss">
          <a:extLst>
            <a:ext uri="{FF2B5EF4-FFF2-40B4-BE49-F238E27FC236}">
              <a16:creationId xmlns:a16="http://schemas.microsoft.com/office/drawing/2014/main" id="{2178CF97-4912-4E8F-94AC-E853F69FB9E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43434001"/>
          <a:ext cx="3432054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228</xdr:row>
      <xdr:rowOff>1</xdr:rowOff>
    </xdr:from>
    <xdr:to>
      <xdr:col>20</xdr:col>
      <xdr:colOff>463304</xdr:colOff>
      <xdr:row>242</xdr:row>
      <xdr:rowOff>94494</xdr:rowOff>
    </xdr:to>
    <xdr:pic>
      <xdr:nvPicPr>
        <xdr:cNvPr id="62" name="Test32Acc">
          <a:extLst>
            <a:ext uri="{FF2B5EF4-FFF2-40B4-BE49-F238E27FC236}">
              <a16:creationId xmlns:a16="http://schemas.microsoft.com/office/drawing/2014/main" id="{46FC687D-DCFB-4D29-89A7-1B521E0FBA8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43434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228</xdr:row>
      <xdr:rowOff>1</xdr:rowOff>
    </xdr:from>
    <xdr:to>
      <xdr:col>27</xdr:col>
      <xdr:colOff>329192</xdr:colOff>
      <xdr:row>242</xdr:row>
      <xdr:rowOff>94494</xdr:rowOff>
    </xdr:to>
    <xdr:pic>
      <xdr:nvPicPr>
        <xdr:cNvPr id="66" name="Test32Loss">
          <a:extLst>
            <a:ext uri="{FF2B5EF4-FFF2-40B4-BE49-F238E27FC236}">
              <a16:creationId xmlns:a16="http://schemas.microsoft.com/office/drawing/2014/main" id="{9AB5F46E-18BE-4994-A12E-CBD854F5B81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4343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243</xdr:row>
      <xdr:rowOff>1</xdr:rowOff>
    </xdr:from>
    <xdr:to>
      <xdr:col>5</xdr:col>
      <xdr:colOff>463304</xdr:colOff>
      <xdr:row>257</xdr:row>
      <xdr:rowOff>94494</xdr:rowOff>
    </xdr:to>
    <xdr:pic>
      <xdr:nvPicPr>
        <xdr:cNvPr id="70" name="Test33Acc">
          <a:extLst>
            <a:ext uri="{FF2B5EF4-FFF2-40B4-BE49-F238E27FC236}">
              <a16:creationId xmlns:a16="http://schemas.microsoft.com/office/drawing/2014/main" id="{4DF8E594-5777-4434-ADDF-DEC3B95BC5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62915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243</xdr:row>
      <xdr:rowOff>1</xdr:rowOff>
    </xdr:from>
    <xdr:to>
      <xdr:col>12</xdr:col>
      <xdr:colOff>408440</xdr:colOff>
      <xdr:row>257</xdr:row>
      <xdr:rowOff>94494</xdr:rowOff>
    </xdr:to>
    <xdr:pic>
      <xdr:nvPicPr>
        <xdr:cNvPr id="74" name="Test33Loss">
          <a:extLst>
            <a:ext uri="{FF2B5EF4-FFF2-40B4-BE49-F238E27FC236}">
              <a16:creationId xmlns:a16="http://schemas.microsoft.com/office/drawing/2014/main" id="{FBDD6F06-8F2C-4F82-908F-C01FAE492FD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4629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243</xdr:row>
      <xdr:rowOff>1</xdr:rowOff>
    </xdr:from>
    <xdr:to>
      <xdr:col>20</xdr:col>
      <xdr:colOff>463304</xdr:colOff>
      <xdr:row>257</xdr:row>
      <xdr:rowOff>94494</xdr:rowOff>
    </xdr:to>
    <xdr:pic>
      <xdr:nvPicPr>
        <xdr:cNvPr id="78" name="Test34Acc">
          <a:extLst>
            <a:ext uri="{FF2B5EF4-FFF2-40B4-BE49-F238E27FC236}">
              <a16:creationId xmlns:a16="http://schemas.microsoft.com/office/drawing/2014/main" id="{BDDA6851-FABF-4AC8-8500-194B4E5CCB1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462915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243</xdr:row>
      <xdr:rowOff>1</xdr:rowOff>
    </xdr:from>
    <xdr:to>
      <xdr:col>27</xdr:col>
      <xdr:colOff>329192</xdr:colOff>
      <xdr:row>257</xdr:row>
      <xdr:rowOff>94494</xdr:rowOff>
    </xdr:to>
    <xdr:pic>
      <xdr:nvPicPr>
        <xdr:cNvPr id="82" name="Test34Loss">
          <a:extLst>
            <a:ext uri="{FF2B5EF4-FFF2-40B4-BE49-F238E27FC236}">
              <a16:creationId xmlns:a16="http://schemas.microsoft.com/office/drawing/2014/main" id="{6410CAC8-CCF6-42CC-87AE-A2167E0B44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4629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258</xdr:row>
      <xdr:rowOff>1</xdr:rowOff>
    </xdr:from>
    <xdr:to>
      <xdr:col>5</xdr:col>
      <xdr:colOff>463304</xdr:colOff>
      <xdr:row>272</xdr:row>
      <xdr:rowOff>94494</xdr:rowOff>
    </xdr:to>
    <xdr:pic>
      <xdr:nvPicPr>
        <xdr:cNvPr id="86" name="Test35Acc">
          <a:extLst>
            <a:ext uri="{FF2B5EF4-FFF2-40B4-BE49-F238E27FC236}">
              <a16:creationId xmlns:a16="http://schemas.microsoft.com/office/drawing/2014/main" id="{296CC04F-8DB5-44A8-AF16-E1CAAA09F35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9149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258</xdr:row>
      <xdr:rowOff>1</xdr:rowOff>
    </xdr:from>
    <xdr:to>
      <xdr:col>12</xdr:col>
      <xdr:colOff>329192</xdr:colOff>
      <xdr:row>272</xdr:row>
      <xdr:rowOff>94494</xdr:rowOff>
    </xdr:to>
    <xdr:pic>
      <xdr:nvPicPr>
        <xdr:cNvPr id="90" name="Test35Loss">
          <a:extLst>
            <a:ext uri="{FF2B5EF4-FFF2-40B4-BE49-F238E27FC236}">
              <a16:creationId xmlns:a16="http://schemas.microsoft.com/office/drawing/2014/main" id="{B401A1FB-481D-41C6-8FD5-FE6DFB2D75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4914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258</xdr:row>
      <xdr:rowOff>1</xdr:rowOff>
    </xdr:from>
    <xdr:to>
      <xdr:col>20</xdr:col>
      <xdr:colOff>463304</xdr:colOff>
      <xdr:row>272</xdr:row>
      <xdr:rowOff>94494</xdr:rowOff>
    </xdr:to>
    <xdr:pic>
      <xdr:nvPicPr>
        <xdr:cNvPr id="94" name="Test36Acc">
          <a:extLst>
            <a:ext uri="{FF2B5EF4-FFF2-40B4-BE49-F238E27FC236}">
              <a16:creationId xmlns:a16="http://schemas.microsoft.com/office/drawing/2014/main" id="{1D6E6735-A4FB-485A-8F86-78CABDA32E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49149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258</xdr:row>
      <xdr:rowOff>1</xdr:rowOff>
    </xdr:from>
    <xdr:to>
      <xdr:col>27</xdr:col>
      <xdr:colOff>329192</xdr:colOff>
      <xdr:row>272</xdr:row>
      <xdr:rowOff>94494</xdr:rowOff>
    </xdr:to>
    <xdr:pic>
      <xdr:nvPicPr>
        <xdr:cNvPr id="98" name="Test36Loss">
          <a:extLst>
            <a:ext uri="{FF2B5EF4-FFF2-40B4-BE49-F238E27FC236}">
              <a16:creationId xmlns:a16="http://schemas.microsoft.com/office/drawing/2014/main" id="{2F2E6039-0B94-4E42-84AD-DE39256B0BC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4914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273</xdr:row>
      <xdr:rowOff>1</xdr:rowOff>
    </xdr:from>
    <xdr:to>
      <xdr:col>5</xdr:col>
      <xdr:colOff>542552</xdr:colOff>
      <xdr:row>287</xdr:row>
      <xdr:rowOff>94494</xdr:rowOff>
    </xdr:to>
    <xdr:pic>
      <xdr:nvPicPr>
        <xdr:cNvPr id="102" name="Test37Acc">
          <a:extLst>
            <a:ext uri="{FF2B5EF4-FFF2-40B4-BE49-F238E27FC236}">
              <a16:creationId xmlns:a16="http://schemas.microsoft.com/office/drawing/2014/main" id="{F4831655-B5E5-4B16-99FF-28D2A591E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2006501"/>
          <a:ext cx="3590551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273</xdr:row>
      <xdr:rowOff>1</xdr:rowOff>
    </xdr:from>
    <xdr:to>
      <xdr:col>12</xdr:col>
      <xdr:colOff>487688</xdr:colOff>
      <xdr:row>287</xdr:row>
      <xdr:rowOff>94494</xdr:rowOff>
    </xdr:to>
    <xdr:pic>
      <xdr:nvPicPr>
        <xdr:cNvPr id="106" name="Test37Loss">
          <a:extLst>
            <a:ext uri="{FF2B5EF4-FFF2-40B4-BE49-F238E27FC236}">
              <a16:creationId xmlns:a16="http://schemas.microsoft.com/office/drawing/2014/main" id="{B67E301C-2A2A-4CD2-860E-F5B98BA075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52006501"/>
          <a:ext cx="3535687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273</xdr:row>
      <xdr:rowOff>1</xdr:rowOff>
    </xdr:from>
    <xdr:to>
      <xdr:col>20</xdr:col>
      <xdr:colOff>463304</xdr:colOff>
      <xdr:row>287</xdr:row>
      <xdr:rowOff>94494</xdr:rowOff>
    </xdr:to>
    <xdr:pic>
      <xdr:nvPicPr>
        <xdr:cNvPr id="110" name="Test38Acc">
          <a:extLst>
            <a:ext uri="{FF2B5EF4-FFF2-40B4-BE49-F238E27FC236}">
              <a16:creationId xmlns:a16="http://schemas.microsoft.com/office/drawing/2014/main" id="{9757E377-B464-4774-B4EF-6CE9BA72044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520065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273</xdr:row>
      <xdr:rowOff>1</xdr:rowOff>
    </xdr:from>
    <xdr:to>
      <xdr:col>27</xdr:col>
      <xdr:colOff>329192</xdr:colOff>
      <xdr:row>287</xdr:row>
      <xdr:rowOff>94494</xdr:rowOff>
    </xdr:to>
    <xdr:pic>
      <xdr:nvPicPr>
        <xdr:cNvPr id="114" name="Test38Loss">
          <a:extLst>
            <a:ext uri="{FF2B5EF4-FFF2-40B4-BE49-F238E27FC236}">
              <a16:creationId xmlns:a16="http://schemas.microsoft.com/office/drawing/2014/main" id="{5AC2DFAE-2AB8-4A2A-85BC-9C8A075D124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5200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288</xdr:row>
      <xdr:rowOff>1</xdr:rowOff>
    </xdr:from>
    <xdr:to>
      <xdr:col>5</xdr:col>
      <xdr:colOff>463304</xdr:colOff>
      <xdr:row>302</xdr:row>
      <xdr:rowOff>94494</xdr:rowOff>
    </xdr:to>
    <xdr:pic>
      <xdr:nvPicPr>
        <xdr:cNvPr id="118" name="Test39Acc">
          <a:extLst>
            <a:ext uri="{FF2B5EF4-FFF2-40B4-BE49-F238E27FC236}">
              <a16:creationId xmlns:a16="http://schemas.microsoft.com/office/drawing/2014/main" id="{6E77D899-83D8-4015-B9D7-C03B6BC5084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4864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288</xdr:row>
      <xdr:rowOff>1</xdr:rowOff>
    </xdr:from>
    <xdr:to>
      <xdr:col>12</xdr:col>
      <xdr:colOff>329192</xdr:colOff>
      <xdr:row>302</xdr:row>
      <xdr:rowOff>94494</xdr:rowOff>
    </xdr:to>
    <xdr:pic>
      <xdr:nvPicPr>
        <xdr:cNvPr id="122" name="Test39Loss">
          <a:extLst>
            <a:ext uri="{FF2B5EF4-FFF2-40B4-BE49-F238E27FC236}">
              <a16:creationId xmlns:a16="http://schemas.microsoft.com/office/drawing/2014/main" id="{41C22BE8-D55D-497D-B34F-6666E7D9B16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5486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288</xdr:row>
      <xdr:rowOff>1</xdr:rowOff>
    </xdr:from>
    <xdr:to>
      <xdr:col>20</xdr:col>
      <xdr:colOff>463304</xdr:colOff>
      <xdr:row>302</xdr:row>
      <xdr:rowOff>94494</xdr:rowOff>
    </xdr:to>
    <xdr:pic>
      <xdr:nvPicPr>
        <xdr:cNvPr id="126" name="Test40Acc">
          <a:extLst>
            <a:ext uri="{FF2B5EF4-FFF2-40B4-BE49-F238E27FC236}">
              <a16:creationId xmlns:a16="http://schemas.microsoft.com/office/drawing/2014/main" id="{3AA25EF0-02AC-4F1C-8171-DDA9407E51A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54864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288</xdr:row>
      <xdr:rowOff>1</xdr:rowOff>
    </xdr:from>
    <xdr:to>
      <xdr:col>27</xdr:col>
      <xdr:colOff>329192</xdr:colOff>
      <xdr:row>302</xdr:row>
      <xdr:rowOff>94494</xdr:rowOff>
    </xdr:to>
    <xdr:pic>
      <xdr:nvPicPr>
        <xdr:cNvPr id="130" name="Test40Loss">
          <a:extLst>
            <a:ext uri="{FF2B5EF4-FFF2-40B4-BE49-F238E27FC236}">
              <a16:creationId xmlns:a16="http://schemas.microsoft.com/office/drawing/2014/main" id="{726A0834-4FBC-4BA9-BC0F-7D065FC6774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5486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318</xdr:row>
      <xdr:rowOff>1</xdr:rowOff>
    </xdr:from>
    <xdr:to>
      <xdr:col>5</xdr:col>
      <xdr:colOff>463304</xdr:colOff>
      <xdr:row>332</xdr:row>
      <xdr:rowOff>94494</xdr:rowOff>
    </xdr:to>
    <xdr:pic>
      <xdr:nvPicPr>
        <xdr:cNvPr id="150" name="Test43Acc">
          <a:extLst>
            <a:ext uri="{FF2B5EF4-FFF2-40B4-BE49-F238E27FC236}">
              <a16:creationId xmlns:a16="http://schemas.microsoft.com/office/drawing/2014/main" id="{D982583C-434C-4F93-B6BE-953A8E66E57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0579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318</xdr:row>
      <xdr:rowOff>1</xdr:rowOff>
    </xdr:from>
    <xdr:to>
      <xdr:col>12</xdr:col>
      <xdr:colOff>329192</xdr:colOff>
      <xdr:row>332</xdr:row>
      <xdr:rowOff>94494</xdr:rowOff>
    </xdr:to>
    <xdr:pic>
      <xdr:nvPicPr>
        <xdr:cNvPr id="154" name="Test43Loss">
          <a:extLst>
            <a:ext uri="{FF2B5EF4-FFF2-40B4-BE49-F238E27FC236}">
              <a16:creationId xmlns:a16="http://schemas.microsoft.com/office/drawing/2014/main" id="{0975240E-E81A-45C4-B85A-3F6C24E1C9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6057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318</xdr:row>
      <xdr:rowOff>1</xdr:rowOff>
    </xdr:from>
    <xdr:to>
      <xdr:col>20</xdr:col>
      <xdr:colOff>463304</xdr:colOff>
      <xdr:row>332</xdr:row>
      <xdr:rowOff>94494</xdr:rowOff>
    </xdr:to>
    <xdr:pic>
      <xdr:nvPicPr>
        <xdr:cNvPr id="158" name="Test44Acc">
          <a:extLst>
            <a:ext uri="{FF2B5EF4-FFF2-40B4-BE49-F238E27FC236}">
              <a16:creationId xmlns:a16="http://schemas.microsoft.com/office/drawing/2014/main" id="{973CE759-0934-428D-9045-59CF8CEE47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60579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318</xdr:row>
      <xdr:rowOff>1</xdr:rowOff>
    </xdr:from>
    <xdr:to>
      <xdr:col>27</xdr:col>
      <xdr:colOff>329192</xdr:colOff>
      <xdr:row>332</xdr:row>
      <xdr:rowOff>94494</xdr:rowOff>
    </xdr:to>
    <xdr:pic>
      <xdr:nvPicPr>
        <xdr:cNvPr id="162" name="Test44Loss">
          <a:extLst>
            <a:ext uri="{FF2B5EF4-FFF2-40B4-BE49-F238E27FC236}">
              <a16:creationId xmlns:a16="http://schemas.microsoft.com/office/drawing/2014/main" id="{7B66E747-D13C-4EA4-A158-AA8626384D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6057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333</xdr:row>
      <xdr:rowOff>1</xdr:rowOff>
    </xdr:from>
    <xdr:to>
      <xdr:col>5</xdr:col>
      <xdr:colOff>518168</xdr:colOff>
      <xdr:row>347</xdr:row>
      <xdr:rowOff>94494</xdr:rowOff>
    </xdr:to>
    <xdr:pic>
      <xdr:nvPicPr>
        <xdr:cNvPr id="166" name="Test45Acc">
          <a:extLst>
            <a:ext uri="{FF2B5EF4-FFF2-40B4-BE49-F238E27FC236}">
              <a16:creationId xmlns:a16="http://schemas.microsoft.com/office/drawing/2014/main" id="{BB972713-1168-42F7-8590-8186C61D7A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3436501"/>
          <a:ext cx="3566167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333</xdr:row>
      <xdr:rowOff>1</xdr:rowOff>
    </xdr:from>
    <xdr:to>
      <xdr:col>12</xdr:col>
      <xdr:colOff>329192</xdr:colOff>
      <xdr:row>347</xdr:row>
      <xdr:rowOff>94494</xdr:rowOff>
    </xdr:to>
    <xdr:pic>
      <xdr:nvPicPr>
        <xdr:cNvPr id="170" name="Test45Loss">
          <a:extLst>
            <a:ext uri="{FF2B5EF4-FFF2-40B4-BE49-F238E27FC236}">
              <a16:creationId xmlns:a16="http://schemas.microsoft.com/office/drawing/2014/main" id="{767EB4FA-CB8F-43CA-86C1-05B43F68333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6343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333</xdr:row>
      <xdr:rowOff>1</xdr:rowOff>
    </xdr:from>
    <xdr:to>
      <xdr:col>20</xdr:col>
      <xdr:colOff>463304</xdr:colOff>
      <xdr:row>347</xdr:row>
      <xdr:rowOff>94494</xdr:rowOff>
    </xdr:to>
    <xdr:pic>
      <xdr:nvPicPr>
        <xdr:cNvPr id="174" name="Test46Acc">
          <a:extLst>
            <a:ext uri="{FF2B5EF4-FFF2-40B4-BE49-F238E27FC236}">
              <a16:creationId xmlns:a16="http://schemas.microsoft.com/office/drawing/2014/main" id="{3B84994A-A37F-4CA0-82A7-712499725F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634365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333</xdr:row>
      <xdr:rowOff>1</xdr:rowOff>
    </xdr:from>
    <xdr:to>
      <xdr:col>27</xdr:col>
      <xdr:colOff>329192</xdr:colOff>
      <xdr:row>347</xdr:row>
      <xdr:rowOff>94494</xdr:rowOff>
    </xdr:to>
    <xdr:pic>
      <xdr:nvPicPr>
        <xdr:cNvPr id="178" name="Test46Loss">
          <a:extLst>
            <a:ext uri="{FF2B5EF4-FFF2-40B4-BE49-F238E27FC236}">
              <a16:creationId xmlns:a16="http://schemas.microsoft.com/office/drawing/2014/main" id="{85250587-6FA3-422B-AA51-D63B13BCD0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6343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348</xdr:row>
      <xdr:rowOff>1</xdr:rowOff>
    </xdr:from>
    <xdr:to>
      <xdr:col>5</xdr:col>
      <xdr:colOff>408440</xdr:colOff>
      <xdr:row>362</xdr:row>
      <xdr:rowOff>94494</xdr:rowOff>
    </xdr:to>
    <xdr:pic>
      <xdr:nvPicPr>
        <xdr:cNvPr id="182" name="Test47Acc">
          <a:extLst>
            <a:ext uri="{FF2B5EF4-FFF2-40B4-BE49-F238E27FC236}">
              <a16:creationId xmlns:a16="http://schemas.microsoft.com/office/drawing/2014/main" id="{413ED4F8-AB92-4C94-9D0F-73332E78D91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629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348</xdr:row>
      <xdr:rowOff>1</xdr:rowOff>
    </xdr:from>
    <xdr:to>
      <xdr:col>12</xdr:col>
      <xdr:colOff>329192</xdr:colOff>
      <xdr:row>362</xdr:row>
      <xdr:rowOff>94494</xdr:rowOff>
    </xdr:to>
    <xdr:pic>
      <xdr:nvPicPr>
        <xdr:cNvPr id="186" name="Test47Loss">
          <a:extLst>
            <a:ext uri="{FF2B5EF4-FFF2-40B4-BE49-F238E27FC236}">
              <a16:creationId xmlns:a16="http://schemas.microsoft.com/office/drawing/2014/main" id="{902D148B-4AF5-492D-8A92-3692B0658C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6629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348</xdr:row>
      <xdr:rowOff>1</xdr:rowOff>
    </xdr:from>
    <xdr:to>
      <xdr:col>20</xdr:col>
      <xdr:colOff>408440</xdr:colOff>
      <xdr:row>362</xdr:row>
      <xdr:rowOff>94494</xdr:rowOff>
    </xdr:to>
    <xdr:pic>
      <xdr:nvPicPr>
        <xdr:cNvPr id="190" name="Test48Acc">
          <a:extLst>
            <a:ext uri="{FF2B5EF4-FFF2-40B4-BE49-F238E27FC236}">
              <a16:creationId xmlns:a16="http://schemas.microsoft.com/office/drawing/2014/main" id="{6264F1CE-4BB1-4974-90E2-C28223552F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6629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348</xdr:row>
      <xdr:rowOff>1</xdr:rowOff>
    </xdr:from>
    <xdr:to>
      <xdr:col>27</xdr:col>
      <xdr:colOff>329192</xdr:colOff>
      <xdr:row>362</xdr:row>
      <xdr:rowOff>94494</xdr:rowOff>
    </xdr:to>
    <xdr:pic>
      <xdr:nvPicPr>
        <xdr:cNvPr id="194" name="Test48Loss">
          <a:extLst>
            <a:ext uri="{FF2B5EF4-FFF2-40B4-BE49-F238E27FC236}">
              <a16:creationId xmlns:a16="http://schemas.microsoft.com/office/drawing/2014/main" id="{907679B9-E7F1-4980-808A-B70FB23BED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6629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363</xdr:row>
      <xdr:rowOff>1</xdr:rowOff>
    </xdr:from>
    <xdr:to>
      <xdr:col>5</xdr:col>
      <xdr:colOff>408440</xdr:colOff>
      <xdr:row>377</xdr:row>
      <xdr:rowOff>94494</xdr:rowOff>
    </xdr:to>
    <xdr:pic>
      <xdr:nvPicPr>
        <xdr:cNvPr id="10" name="Test49Acc">
          <a:extLst>
            <a:ext uri="{FF2B5EF4-FFF2-40B4-BE49-F238E27FC236}">
              <a16:creationId xmlns:a16="http://schemas.microsoft.com/office/drawing/2014/main" id="{86402DF9-4403-42AB-A1CA-9B539C6749C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6915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363</xdr:row>
      <xdr:rowOff>1</xdr:rowOff>
    </xdr:from>
    <xdr:to>
      <xdr:col>12</xdr:col>
      <xdr:colOff>329192</xdr:colOff>
      <xdr:row>377</xdr:row>
      <xdr:rowOff>94494</xdr:rowOff>
    </xdr:to>
    <xdr:pic>
      <xdr:nvPicPr>
        <xdr:cNvPr id="38" name="Test49Loss">
          <a:extLst>
            <a:ext uri="{FF2B5EF4-FFF2-40B4-BE49-F238E27FC236}">
              <a16:creationId xmlns:a16="http://schemas.microsoft.com/office/drawing/2014/main" id="{605587C9-6620-4367-B718-F29B7181678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6915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363</xdr:row>
      <xdr:rowOff>1</xdr:rowOff>
    </xdr:from>
    <xdr:to>
      <xdr:col>20</xdr:col>
      <xdr:colOff>408440</xdr:colOff>
      <xdr:row>377</xdr:row>
      <xdr:rowOff>94494</xdr:rowOff>
    </xdr:to>
    <xdr:pic>
      <xdr:nvPicPr>
        <xdr:cNvPr id="54" name="Test50Acc">
          <a:extLst>
            <a:ext uri="{FF2B5EF4-FFF2-40B4-BE49-F238E27FC236}">
              <a16:creationId xmlns:a16="http://schemas.microsoft.com/office/drawing/2014/main" id="{772168BA-9B60-40BE-BED6-F47774EEA0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6915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363</xdr:row>
      <xdr:rowOff>1</xdr:rowOff>
    </xdr:from>
    <xdr:to>
      <xdr:col>27</xdr:col>
      <xdr:colOff>329192</xdr:colOff>
      <xdr:row>377</xdr:row>
      <xdr:rowOff>94494</xdr:rowOff>
    </xdr:to>
    <xdr:pic>
      <xdr:nvPicPr>
        <xdr:cNvPr id="64" name="Test50Loss">
          <a:extLst>
            <a:ext uri="{FF2B5EF4-FFF2-40B4-BE49-F238E27FC236}">
              <a16:creationId xmlns:a16="http://schemas.microsoft.com/office/drawing/2014/main" id="{94B85719-15FE-4A90-8C5D-0760D8498D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6915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378</xdr:row>
      <xdr:rowOff>1</xdr:rowOff>
    </xdr:from>
    <xdr:to>
      <xdr:col>5</xdr:col>
      <xdr:colOff>463304</xdr:colOff>
      <xdr:row>392</xdr:row>
      <xdr:rowOff>94494</xdr:rowOff>
    </xdr:to>
    <xdr:pic>
      <xdr:nvPicPr>
        <xdr:cNvPr id="72" name="Test51Acc">
          <a:extLst>
            <a:ext uri="{FF2B5EF4-FFF2-40B4-BE49-F238E27FC236}">
              <a16:creationId xmlns:a16="http://schemas.microsoft.com/office/drawing/2014/main" id="{7B69F275-1907-497B-94DC-46FFBEB9187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72009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378</xdr:row>
      <xdr:rowOff>1</xdr:rowOff>
    </xdr:from>
    <xdr:to>
      <xdr:col>12</xdr:col>
      <xdr:colOff>408440</xdr:colOff>
      <xdr:row>392</xdr:row>
      <xdr:rowOff>94494</xdr:rowOff>
    </xdr:to>
    <xdr:pic>
      <xdr:nvPicPr>
        <xdr:cNvPr id="80" name="Test51Loss">
          <a:extLst>
            <a:ext uri="{FF2B5EF4-FFF2-40B4-BE49-F238E27FC236}">
              <a16:creationId xmlns:a16="http://schemas.microsoft.com/office/drawing/2014/main" id="{7563B70A-E7C4-4D06-9B17-6FF6B1BD1E1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7200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378</xdr:row>
      <xdr:rowOff>1</xdr:rowOff>
    </xdr:from>
    <xdr:to>
      <xdr:col>20</xdr:col>
      <xdr:colOff>408440</xdr:colOff>
      <xdr:row>392</xdr:row>
      <xdr:rowOff>94494</xdr:rowOff>
    </xdr:to>
    <xdr:pic>
      <xdr:nvPicPr>
        <xdr:cNvPr id="83" name="Test52Acc">
          <a:extLst>
            <a:ext uri="{FF2B5EF4-FFF2-40B4-BE49-F238E27FC236}">
              <a16:creationId xmlns:a16="http://schemas.microsoft.com/office/drawing/2014/main" id="{A58A6305-F0CE-412F-9655-54A7338223D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7200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378</xdr:row>
      <xdr:rowOff>1</xdr:rowOff>
    </xdr:from>
    <xdr:to>
      <xdr:col>27</xdr:col>
      <xdr:colOff>408440</xdr:colOff>
      <xdr:row>392</xdr:row>
      <xdr:rowOff>94494</xdr:rowOff>
    </xdr:to>
    <xdr:pic>
      <xdr:nvPicPr>
        <xdr:cNvPr id="85" name="Test52Loss">
          <a:extLst>
            <a:ext uri="{FF2B5EF4-FFF2-40B4-BE49-F238E27FC236}">
              <a16:creationId xmlns:a16="http://schemas.microsoft.com/office/drawing/2014/main" id="{068D1505-9DC6-45A0-BA77-77FCBFA7AB8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7200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393</xdr:row>
      <xdr:rowOff>1</xdr:rowOff>
    </xdr:from>
    <xdr:to>
      <xdr:col>5</xdr:col>
      <xdr:colOff>426728</xdr:colOff>
      <xdr:row>407</xdr:row>
      <xdr:rowOff>94494</xdr:rowOff>
    </xdr:to>
    <xdr:pic>
      <xdr:nvPicPr>
        <xdr:cNvPr id="88" name="Test53Acc">
          <a:extLst>
            <a:ext uri="{FF2B5EF4-FFF2-40B4-BE49-F238E27FC236}">
              <a16:creationId xmlns:a16="http://schemas.microsoft.com/office/drawing/2014/main" id="{D2007273-0332-4037-BABF-EDD4437AC7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74866501"/>
          <a:ext cx="3474727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393</xdr:row>
      <xdr:rowOff>1</xdr:rowOff>
    </xdr:from>
    <xdr:to>
      <xdr:col>12</xdr:col>
      <xdr:colOff>341384</xdr:colOff>
      <xdr:row>407</xdr:row>
      <xdr:rowOff>94494</xdr:rowOff>
    </xdr:to>
    <xdr:pic>
      <xdr:nvPicPr>
        <xdr:cNvPr id="91" name="Test53Loss">
          <a:extLst>
            <a:ext uri="{FF2B5EF4-FFF2-40B4-BE49-F238E27FC236}">
              <a16:creationId xmlns:a16="http://schemas.microsoft.com/office/drawing/2014/main" id="{79B98415-3C22-4652-9E82-3D7C1D7BBAA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74866501"/>
          <a:ext cx="3389383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393</xdr:row>
      <xdr:rowOff>1</xdr:rowOff>
    </xdr:from>
    <xdr:to>
      <xdr:col>20</xdr:col>
      <xdr:colOff>408440</xdr:colOff>
      <xdr:row>407</xdr:row>
      <xdr:rowOff>94494</xdr:rowOff>
    </xdr:to>
    <xdr:pic>
      <xdr:nvPicPr>
        <xdr:cNvPr id="93" name="Test54Acc">
          <a:extLst>
            <a:ext uri="{FF2B5EF4-FFF2-40B4-BE49-F238E27FC236}">
              <a16:creationId xmlns:a16="http://schemas.microsoft.com/office/drawing/2014/main" id="{FCE47D92-BF93-4828-8710-6A30D43B369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7486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393</xdr:row>
      <xdr:rowOff>1</xdr:rowOff>
    </xdr:from>
    <xdr:to>
      <xdr:col>27</xdr:col>
      <xdr:colOff>329192</xdr:colOff>
      <xdr:row>407</xdr:row>
      <xdr:rowOff>94494</xdr:rowOff>
    </xdr:to>
    <xdr:pic>
      <xdr:nvPicPr>
        <xdr:cNvPr id="96" name="Test54Loss">
          <a:extLst>
            <a:ext uri="{FF2B5EF4-FFF2-40B4-BE49-F238E27FC236}">
              <a16:creationId xmlns:a16="http://schemas.microsoft.com/office/drawing/2014/main" id="{5DE711C5-251F-4CEE-A9E2-6D1B6CD4D6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7486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408</xdr:row>
      <xdr:rowOff>1</xdr:rowOff>
    </xdr:from>
    <xdr:to>
      <xdr:col>5</xdr:col>
      <xdr:colOff>451112</xdr:colOff>
      <xdr:row>422</xdr:row>
      <xdr:rowOff>94494</xdr:rowOff>
    </xdr:to>
    <xdr:pic>
      <xdr:nvPicPr>
        <xdr:cNvPr id="99" name="Test55Acc">
          <a:extLst>
            <a:ext uri="{FF2B5EF4-FFF2-40B4-BE49-F238E27FC236}">
              <a16:creationId xmlns:a16="http://schemas.microsoft.com/office/drawing/2014/main" id="{EC54250B-2589-4F5F-BFB5-183248E7550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77724001"/>
          <a:ext cx="3499111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408</xdr:row>
      <xdr:rowOff>1</xdr:rowOff>
    </xdr:from>
    <xdr:to>
      <xdr:col>12</xdr:col>
      <xdr:colOff>451112</xdr:colOff>
      <xdr:row>422</xdr:row>
      <xdr:rowOff>94494</xdr:rowOff>
    </xdr:to>
    <xdr:pic>
      <xdr:nvPicPr>
        <xdr:cNvPr id="101" name="Test55Loss">
          <a:extLst>
            <a:ext uri="{FF2B5EF4-FFF2-40B4-BE49-F238E27FC236}">
              <a16:creationId xmlns:a16="http://schemas.microsoft.com/office/drawing/2014/main" id="{D095FAB0-1BC2-405C-B0BC-6B7B5595585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77724001"/>
          <a:ext cx="349911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408</xdr:row>
      <xdr:rowOff>1</xdr:rowOff>
    </xdr:from>
    <xdr:to>
      <xdr:col>20</xdr:col>
      <xdr:colOff>408440</xdr:colOff>
      <xdr:row>422</xdr:row>
      <xdr:rowOff>94494</xdr:rowOff>
    </xdr:to>
    <xdr:pic>
      <xdr:nvPicPr>
        <xdr:cNvPr id="104" name="Test56Acc">
          <a:extLst>
            <a:ext uri="{FF2B5EF4-FFF2-40B4-BE49-F238E27FC236}">
              <a16:creationId xmlns:a16="http://schemas.microsoft.com/office/drawing/2014/main" id="{DAF0DDC9-2856-4659-B600-31EB31C890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7772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408</xdr:row>
      <xdr:rowOff>1</xdr:rowOff>
    </xdr:from>
    <xdr:to>
      <xdr:col>27</xdr:col>
      <xdr:colOff>408440</xdr:colOff>
      <xdr:row>422</xdr:row>
      <xdr:rowOff>94494</xdr:rowOff>
    </xdr:to>
    <xdr:pic>
      <xdr:nvPicPr>
        <xdr:cNvPr id="107" name="Test56Loss">
          <a:extLst>
            <a:ext uri="{FF2B5EF4-FFF2-40B4-BE49-F238E27FC236}">
              <a16:creationId xmlns:a16="http://schemas.microsoft.com/office/drawing/2014/main" id="{236253CC-1C45-469B-BDF4-591EC989B1B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7772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423</xdr:row>
      <xdr:rowOff>1</xdr:rowOff>
    </xdr:from>
    <xdr:to>
      <xdr:col>5</xdr:col>
      <xdr:colOff>408440</xdr:colOff>
      <xdr:row>437</xdr:row>
      <xdr:rowOff>94494</xdr:rowOff>
    </xdr:to>
    <xdr:pic>
      <xdr:nvPicPr>
        <xdr:cNvPr id="109" name="Test57Acc">
          <a:extLst>
            <a:ext uri="{FF2B5EF4-FFF2-40B4-BE49-F238E27FC236}">
              <a16:creationId xmlns:a16="http://schemas.microsoft.com/office/drawing/2014/main" id="{CF32E96D-0C2B-41E9-A128-7151AEB269B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8058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423</xdr:row>
      <xdr:rowOff>1</xdr:rowOff>
    </xdr:from>
    <xdr:to>
      <xdr:col>12</xdr:col>
      <xdr:colOff>329192</xdr:colOff>
      <xdr:row>437</xdr:row>
      <xdr:rowOff>94494</xdr:rowOff>
    </xdr:to>
    <xdr:pic>
      <xdr:nvPicPr>
        <xdr:cNvPr id="112" name="Test57Loss">
          <a:extLst>
            <a:ext uri="{FF2B5EF4-FFF2-40B4-BE49-F238E27FC236}">
              <a16:creationId xmlns:a16="http://schemas.microsoft.com/office/drawing/2014/main" id="{F4BAE076-73C2-4271-A181-A3738219717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8058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423</xdr:row>
      <xdr:rowOff>1</xdr:rowOff>
    </xdr:from>
    <xdr:to>
      <xdr:col>20</xdr:col>
      <xdr:colOff>408440</xdr:colOff>
      <xdr:row>437</xdr:row>
      <xdr:rowOff>94494</xdr:rowOff>
    </xdr:to>
    <xdr:pic>
      <xdr:nvPicPr>
        <xdr:cNvPr id="115" name="Test58Acc">
          <a:extLst>
            <a:ext uri="{FF2B5EF4-FFF2-40B4-BE49-F238E27FC236}">
              <a16:creationId xmlns:a16="http://schemas.microsoft.com/office/drawing/2014/main" id="{37F91DE4-4F85-42C1-A3D8-37DE692D3E1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8058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423</xdr:row>
      <xdr:rowOff>1</xdr:rowOff>
    </xdr:from>
    <xdr:to>
      <xdr:col>27</xdr:col>
      <xdr:colOff>329192</xdr:colOff>
      <xdr:row>437</xdr:row>
      <xdr:rowOff>94494</xdr:rowOff>
    </xdr:to>
    <xdr:pic>
      <xdr:nvPicPr>
        <xdr:cNvPr id="117" name="Test58Loss">
          <a:extLst>
            <a:ext uri="{FF2B5EF4-FFF2-40B4-BE49-F238E27FC236}">
              <a16:creationId xmlns:a16="http://schemas.microsoft.com/office/drawing/2014/main" id="{CCE1250E-6097-4062-BDA7-1FF978C0C9F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8058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438</xdr:row>
      <xdr:rowOff>1</xdr:rowOff>
    </xdr:from>
    <xdr:to>
      <xdr:col>5</xdr:col>
      <xdr:colOff>463304</xdr:colOff>
      <xdr:row>452</xdr:row>
      <xdr:rowOff>94494</xdr:rowOff>
    </xdr:to>
    <xdr:pic>
      <xdr:nvPicPr>
        <xdr:cNvPr id="120" name="Test59Acc">
          <a:extLst>
            <a:ext uri="{FF2B5EF4-FFF2-40B4-BE49-F238E27FC236}">
              <a16:creationId xmlns:a16="http://schemas.microsoft.com/office/drawing/2014/main" id="{9382354B-3D32-4271-8876-8302C315BBB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83439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438</xdr:row>
      <xdr:rowOff>1</xdr:rowOff>
    </xdr:from>
    <xdr:to>
      <xdr:col>12</xdr:col>
      <xdr:colOff>408440</xdr:colOff>
      <xdr:row>452</xdr:row>
      <xdr:rowOff>94494</xdr:rowOff>
    </xdr:to>
    <xdr:pic>
      <xdr:nvPicPr>
        <xdr:cNvPr id="123" name="Test59Loss">
          <a:extLst>
            <a:ext uri="{FF2B5EF4-FFF2-40B4-BE49-F238E27FC236}">
              <a16:creationId xmlns:a16="http://schemas.microsoft.com/office/drawing/2014/main" id="{41932FFD-7C2D-47A6-B492-0F2EE028D52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8343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438</xdr:row>
      <xdr:rowOff>1</xdr:rowOff>
    </xdr:from>
    <xdr:to>
      <xdr:col>20</xdr:col>
      <xdr:colOff>463304</xdr:colOff>
      <xdr:row>452</xdr:row>
      <xdr:rowOff>94494</xdr:rowOff>
    </xdr:to>
    <xdr:pic>
      <xdr:nvPicPr>
        <xdr:cNvPr id="125" name="Test60Acc">
          <a:extLst>
            <a:ext uri="{FF2B5EF4-FFF2-40B4-BE49-F238E27FC236}">
              <a16:creationId xmlns:a16="http://schemas.microsoft.com/office/drawing/2014/main" id="{BC700403-2151-4335-9EDD-FB659ABAF1D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83439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438</xdr:row>
      <xdr:rowOff>1</xdr:rowOff>
    </xdr:from>
    <xdr:to>
      <xdr:col>27</xdr:col>
      <xdr:colOff>408440</xdr:colOff>
      <xdr:row>452</xdr:row>
      <xdr:rowOff>94494</xdr:rowOff>
    </xdr:to>
    <xdr:pic>
      <xdr:nvPicPr>
        <xdr:cNvPr id="128" name="Test60Loss">
          <a:extLst>
            <a:ext uri="{FF2B5EF4-FFF2-40B4-BE49-F238E27FC236}">
              <a16:creationId xmlns:a16="http://schemas.microsoft.com/office/drawing/2014/main" id="{11D32116-E234-400B-B074-C3FE532B5D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8343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453</xdr:row>
      <xdr:rowOff>1</xdr:rowOff>
    </xdr:from>
    <xdr:to>
      <xdr:col>5</xdr:col>
      <xdr:colOff>445016</xdr:colOff>
      <xdr:row>467</xdr:row>
      <xdr:rowOff>94494</xdr:rowOff>
    </xdr:to>
    <xdr:pic>
      <xdr:nvPicPr>
        <xdr:cNvPr id="131" name="Test61Acc">
          <a:extLst>
            <a:ext uri="{FF2B5EF4-FFF2-40B4-BE49-F238E27FC236}">
              <a16:creationId xmlns:a16="http://schemas.microsoft.com/office/drawing/2014/main" id="{50B6AF8D-1285-4095-BCAB-1486DDAEB0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86296501"/>
          <a:ext cx="3493015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453</xdr:row>
      <xdr:rowOff>1</xdr:rowOff>
    </xdr:from>
    <xdr:to>
      <xdr:col>12</xdr:col>
      <xdr:colOff>445016</xdr:colOff>
      <xdr:row>467</xdr:row>
      <xdr:rowOff>94494</xdr:rowOff>
    </xdr:to>
    <xdr:pic>
      <xdr:nvPicPr>
        <xdr:cNvPr id="133" name="Test61Loss">
          <a:extLst>
            <a:ext uri="{FF2B5EF4-FFF2-40B4-BE49-F238E27FC236}">
              <a16:creationId xmlns:a16="http://schemas.microsoft.com/office/drawing/2014/main" id="{E26548E5-0E82-4176-899A-E0098DE3AE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86296501"/>
          <a:ext cx="3493015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453</xdr:row>
      <xdr:rowOff>1</xdr:rowOff>
    </xdr:from>
    <xdr:to>
      <xdr:col>20</xdr:col>
      <xdr:colOff>408440</xdr:colOff>
      <xdr:row>467</xdr:row>
      <xdr:rowOff>94494</xdr:rowOff>
    </xdr:to>
    <xdr:pic>
      <xdr:nvPicPr>
        <xdr:cNvPr id="136" name="Test62Acc">
          <a:extLst>
            <a:ext uri="{FF2B5EF4-FFF2-40B4-BE49-F238E27FC236}">
              <a16:creationId xmlns:a16="http://schemas.microsoft.com/office/drawing/2014/main" id="{D866DEA1-4798-49BC-82AD-1C070F81223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8629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453</xdr:row>
      <xdr:rowOff>1</xdr:rowOff>
    </xdr:from>
    <xdr:to>
      <xdr:col>27</xdr:col>
      <xdr:colOff>408440</xdr:colOff>
      <xdr:row>467</xdr:row>
      <xdr:rowOff>94494</xdr:rowOff>
    </xdr:to>
    <xdr:pic>
      <xdr:nvPicPr>
        <xdr:cNvPr id="139" name="Test62Loss">
          <a:extLst>
            <a:ext uri="{FF2B5EF4-FFF2-40B4-BE49-F238E27FC236}">
              <a16:creationId xmlns:a16="http://schemas.microsoft.com/office/drawing/2014/main" id="{B2B89CFC-4EC0-4967-90C4-A3BF0BBEB5F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8629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468</xdr:row>
      <xdr:rowOff>1</xdr:rowOff>
    </xdr:from>
    <xdr:to>
      <xdr:col>5</xdr:col>
      <xdr:colOff>463304</xdr:colOff>
      <xdr:row>482</xdr:row>
      <xdr:rowOff>94494</xdr:rowOff>
    </xdr:to>
    <xdr:pic>
      <xdr:nvPicPr>
        <xdr:cNvPr id="141" name="Test63Acc">
          <a:extLst>
            <a:ext uri="{FF2B5EF4-FFF2-40B4-BE49-F238E27FC236}">
              <a16:creationId xmlns:a16="http://schemas.microsoft.com/office/drawing/2014/main" id="{3A5F757C-0B22-40FA-BDBA-F9E33728D24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89154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468</xdr:row>
      <xdr:rowOff>1</xdr:rowOff>
    </xdr:from>
    <xdr:to>
      <xdr:col>12</xdr:col>
      <xdr:colOff>408440</xdr:colOff>
      <xdr:row>482</xdr:row>
      <xdr:rowOff>94494</xdr:rowOff>
    </xdr:to>
    <xdr:pic>
      <xdr:nvPicPr>
        <xdr:cNvPr id="144" name="Test63Loss">
          <a:extLst>
            <a:ext uri="{FF2B5EF4-FFF2-40B4-BE49-F238E27FC236}">
              <a16:creationId xmlns:a16="http://schemas.microsoft.com/office/drawing/2014/main" id="{479A5ED8-B21F-42AC-9B98-733500DE63C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8915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468</xdr:row>
      <xdr:rowOff>1</xdr:rowOff>
    </xdr:from>
    <xdr:to>
      <xdr:col>20</xdr:col>
      <xdr:colOff>463304</xdr:colOff>
      <xdr:row>482</xdr:row>
      <xdr:rowOff>94494</xdr:rowOff>
    </xdr:to>
    <xdr:pic>
      <xdr:nvPicPr>
        <xdr:cNvPr id="147" name="Test64Acc">
          <a:extLst>
            <a:ext uri="{FF2B5EF4-FFF2-40B4-BE49-F238E27FC236}">
              <a16:creationId xmlns:a16="http://schemas.microsoft.com/office/drawing/2014/main" id="{DF1D3DD5-02A1-4C45-A9F6-65FE9DA1EB2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891540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468</xdr:row>
      <xdr:rowOff>1</xdr:rowOff>
    </xdr:from>
    <xdr:to>
      <xdr:col>27</xdr:col>
      <xdr:colOff>408440</xdr:colOff>
      <xdr:row>482</xdr:row>
      <xdr:rowOff>94494</xdr:rowOff>
    </xdr:to>
    <xdr:pic>
      <xdr:nvPicPr>
        <xdr:cNvPr id="149" name="Test64Loss">
          <a:extLst>
            <a:ext uri="{FF2B5EF4-FFF2-40B4-BE49-F238E27FC236}">
              <a16:creationId xmlns:a16="http://schemas.microsoft.com/office/drawing/2014/main" id="{9D619959-887D-4DE6-9AD9-B0A3FA7C58A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8915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483</xdr:row>
      <xdr:rowOff>1</xdr:rowOff>
    </xdr:from>
    <xdr:to>
      <xdr:col>5</xdr:col>
      <xdr:colOff>487688</xdr:colOff>
      <xdr:row>497</xdr:row>
      <xdr:rowOff>94494</xdr:rowOff>
    </xdr:to>
    <xdr:pic>
      <xdr:nvPicPr>
        <xdr:cNvPr id="152" name="Test65Acc">
          <a:extLst>
            <a:ext uri="{FF2B5EF4-FFF2-40B4-BE49-F238E27FC236}">
              <a16:creationId xmlns:a16="http://schemas.microsoft.com/office/drawing/2014/main" id="{B4FFE6E4-2DC9-49A3-9626-8AD5460D0A1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92011501"/>
          <a:ext cx="3535687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483</xdr:row>
      <xdr:rowOff>1</xdr:rowOff>
    </xdr:from>
    <xdr:to>
      <xdr:col>12</xdr:col>
      <xdr:colOff>402342</xdr:colOff>
      <xdr:row>497</xdr:row>
      <xdr:rowOff>94494</xdr:rowOff>
    </xdr:to>
    <xdr:pic>
      <xdr:nvPicPr>
        <xdr:cNvPr id="155" name="Test65Loss">
          <a:extLst>
            <a:ext uri="{FF2B5EF4-FFF2-40B4-BE49-F238E27FC236}">
              <a16:creationId xmlns:a16="http://schemas.microsoft.com/office/drawing/2014/main" id="{475D150B-F302-4F92-B537-42F615E2ECA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0" y="92011501"/>
          <a:ext cx="3450342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483</xdr:row>
      <xdr:rowOff>1</xdr:rowOff>
    </xdr:from>
    <xdr:to>
      <xdr:col>20</xdr:col>
      <xdr:colOff>408440</xdr:colOff>
      <xdr:row>497</xdr:row>
      <xdr:rowOff>94494</xdr:rowOff>
    </xdr:to>
    <xdr:pic>
      <xdr:nvPicPr>
        <xdr:cNvPr id="157" name="Test66Acc">
          <a:extLst>
            <a:ext uri="{FF2B5EF4-FFF2-40B4-BE49-F238E27FC236}">
              <a16:creationId xmlns:a16="http://schemas.microsoft.com/office/drawing/2014/main" id="{8346D029-3324-475F-94F1-033BB24A535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9201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483</xdr:row>
      <xdr:rowOff>1</xdr:rowOff>
    </xdr:from>
    <xdr:to>
      <xdr:col>27</xdr:col>
      <xdr:colOff>329192</xdr:colOff>
      <xdr:row>497</xdr:row>
      <xdr:rowOff>94494</xdr:rowOff>
    </xdr:to>
    <xdr:pic>
      <xdr:nvPicPr>
        <xdr:cNvPr id="160" name="Test66Loss">
          <a:extLst>
            <a:ext uri="{FF2B5EF4-FFF2-40B4-BE49-F238E27FC236}">
              <a16:creationId xmlns:a16="http://schemas.microsoft.com/office/drawing/2014/main" id="{3872A8A5-73FB-4555-ACA9-99350A8AD7A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9201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498</xdr:row>
      <xdr:rowOff>1</xdr:rowOff>
    </xdr:from>
    <xdr:to>
      <xdr:col>5</xdr:col>
      <xdr:colOff>408440</xdr:colOff>
      <xdr:row>512</xdr:row>
      <xdr:rowOff>94494</xdr:rowOff>
    </xdr:to>
    <xdr:pic>
      <xdr:nvPicPr>
        <xdr:cNvPr id="163" name="Test67Acc">
          <a:extLst>
            <a:ext uri="{FF2B5EF4-FFF2-40B4-BE49-F238E27FC236}">
              <a16:creationId xmlns:a16="http://schemas.microsoft.com/office/drawing/2014/main" id="{055A5189-4563-44A6-8140-0E1670E99ED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9486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498</xdr:row>
      <xdr:rowOff>1</xdr:rowOff>
    </xdr:from>
    <xdr:to>
      <xdr:col>12</xdr:col>
      <xdr:colOff>329192</xdr:colOff>
      <xdr:row>512</xdr:row>
      <xdr:rowOff>94494</xdr:rowOff>
    </xdr:to>
    <xdr:pic>
      <xdr:nvPicPr>
        <xdr:cNvPr id="165" name="Test67Loss">
          <a:extLst>
            <a:ext uri="{FF2B5EF4-FFF2-40B4-BE49-F238E27FC236}">
              <a16:creationId xmlns:a16="http://schemas.microsoft.com/office/drawing/2014/main" id="{4353F9CF-3544-4A30-8636-BEFFAD954A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9486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498</xdr:row>
      <xdr:rowOff>1</xdr:rowOff>
    </xdr:from>
    <xdr:to>
      <xdr:col>20</xdr:col>
      <xdr:colOff>408440</xdr:colOff>
      <xdr:row>512</xdr:row>
      <xdr:rowOff>94494</xdr:rowOff>
    </xdr:to>
    <xdr:pic>
      <xdr:nvPicPr>
        <xdr:cNvPr id="168" name="Test68Acc">
          <a:extLst>
            <a:ext uri="{FF2B5EF4-FFF2-40B4-BE49-F238E27FC236}">
              <a16:creationId xmlns:a16="http://schemas.microsoft.com/office/drawing/2014/main" id="{E24E3E2E-4DA2-404C-B2FB-5436BB22357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9486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498</xdr:row>
      <xdr:rowOff>1</xdr:rowOff>
    </xdr:from>
    <xdr:to>
      <xdr:col>27</xdr:col>
      <xdr:colOff>329192</xdr:colOff>
      <xdr:row>512</xdr:row>
      <xdr:rowOff>94494</xdr:rowOff>
    </xdr:to>
    <xdr:pic>
      <xdr:nvPicPr>
        <xdr:cNvPr id="171" name="Test68Loss">
          <a:extLst>
            <a:ext uri="{FF2B5EF4-FFF2-40B4-BE49-F238E27FC236}">
              <a16:creationId xmlns:a16="http://schemas.microsoft.com/office/drawing/2014/main" id="{314134C5-88B2-4A4E-84F6-378BA52C2AC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9486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513</xdr:row>
      <xdr:rowOff>1</xdr:rowOff>
    </xdr:from>
    <xdr:to>
      <xdr:col>5</xdr:col>
      <xdr:colOff>408440</xdr:colOff>
      <xdr:row>527</xdr:row>
      <xdr:rowOff>94494</xdr:rowOff>
    </xdr:to>
    <xdr:pic>
      <xdr:nvPicPr>
        <xdr:cNvPr id="173" name="Test69Acc">
          <a:extLst>
            <a:ext uri="{FF2B5EF4-FFF2-40B4-BE49-F238E27FC236}">
              <a16:creationId xmlns:a16="http://schemas.microsoft.com/office/drawing/2014/main" id="{281B00DA-D5AB-4761-A860-230C9236BEA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9772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513</xdr:row>
      <xdr:rowOff>1</xdr:rowOff>
    </xdr:from>
    <xdr:to>
      <xdr:col>12</xdr:col>
      <xdr:colOff>408440</xdr:colOff>
      <xdr:row>527</xdr:row>
      <xdr:rowOff>94494</xdr:rowOff>
    </xdr:to>
    <xdr:pic>
      <xdr:nvPicPr>
        <xdr:cNvPr id="176" name="Test69Loss">
          <a:extLst>
            <a:ext uri="{FF2B5EF4-FFF2-40B4-BE49-F238E27FC236}">
              <a16:creationId xmlns:a16="http://schemas.microsoft.com/office/drawing/2014/main" id="{8CD8D9C2-BB43-45E6-A109-FBC6CA6A45C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9772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513</xdr:row>
      <xdr:rowOff>1</xdr:rowOff>
    </xdr:from>
    <xdr:to>
      <xdr:col>20</xdr:col>
      <xdr:colOff>426728</xdr:colOff>
      <xdr:row>527</xdr:row>
      <xdr:rowOff>94494</xdr:rowOff>
    </xdr:to>
    <xdr:pic>
      <xdr:nvPicPr>
        <xdr:cNvPr id="26" name="Test70Acc">
          <a:extLst>
            <a:ext uri="{FF2B5EF4-FFF2-40B4-BE49-F238E27FC236}">
              <a16:creationId xmlns:a16="http://schemas.microsoft.com/office/drawing/2014/main" id="{89C99BE8-79DF-44B6-A3AD-E5CCD92FE83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97726501"/>
          <a:ext cx="3474727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513</xdr:row>
      <xdr:rowOff>1</xdr:rowOff>
    </xdr:from>
    <xdr:to>
      <xdr:col>27</xdr:col>
      <xdr:colOff>341384</xdr:colOff>
      <xdr:row>527</xdr:row>
      <xdr:rowOff>94494</xdr:rowOff>
    </xdr:to>
    <xdr:pic>
      <xdr:nvPicPr>
        <xdr:cNvPr id="60" name="Test70Loss">
          <a:extLst>
            <a:ext uri="{FF2B5EF4-FFF2-40B4-BE49-F238E27FC236}">
              <a16:creationId xmlns:a16="http://schemas.microsoft.com/office/drawing/2014/main" id="{1573C390-E54B-45C5-A4DE-AA95B2E6C70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97726501"/>
          <a:ext cx="3389383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528</xdr:row>
      <xdr:rowOff>1</xdr:rowOff>
    </xdr:from>
    <xdr:to>
      <xdr:col>5</xdr:col>
      <xdr:colOff>457208</xdr:colOff>
      <xdr:row>542</xdr:row>
      <xdr:rowOff>94494</xdr:rowOff>
    </xdr:to>
    <xdr:pic>
      <xdr:nvPicPr>
        <xdr:cNvPr id="76" name="Test71Acc">
          <a:extLst>
            <a:ext uri="{FF2B5EF4-FFF2-40B4-BE49-F238E27FC236}">
              <a16:creationId xmlns:a16="http://schemas.microsoft.com/office/drawing/2014/main" id="{0A98D44C-65E5-4B6A-85CD-90DB5513E84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00584001"/>
          <a:ext cx="3505207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528</xdr:row>
      <xdr:rowOff>1</xdr:rowOff>
    </xdr:from>
    <xdr:to>
      <xdr:col>12</xdr:col>
      <xdr:colOff>377960</xdr:colOff>
      <xdr:row>542</xdr:row>
      <xdr:rowOff>94494</xdr:rowOff>
    </xdr:to>
    <xdr:pic>
      <xdr:nvPicPr>
        <xdr:cNvPr id="84" name="Test71Loss">
          <a:extLst>
            <a:ext uri="{FF2B5EF4-FFF2-40B4-BE49-F238E27FC236}">
              <a16:creationId xmlns:a16="http://schemas.microsoft.com/office/drawing/2014/main" id="{9DB1C997-C353-4AB1-8F33-08E80F83AB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00584001"/>
          <a:ext cx="342595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528</xdr:row>
      <xdr:rowOff>1</xdr:rowOff>
    </xdr:from>
    <xdr:to>
      <xdr:col>20</xdr:col>
      <xdr:colOff>408440</xdr:colOff>
      <xdr:row>542</xdr:row>
      <xdr:rowOff>94494</xdr:rowOff>
    </xdr:to>
    <xdr:pic>
      <xdr:nvPicPr>
        <xdr:cNvPr id="89" name="Test72Acc">
          <a:extLst>
            <a:ext uri="{FF2B5EF4-FFF2-40B4-BE49-F238E27FC236}">
              <a16:creationId xmlns:a16="http://schemas.microsoft.com/office/drawing/2014/main" id="{5F26D3A6-1765-4AA2-B8A2-84EB721D791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10058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528</xdr:row>
      <xdr:rowOff>1</xdr:rowOff>
    </xdr:from>
    <xdr:to>
      <xdr:col>27</xdr:col>
      <xdr:colOff>329192</xdr:colOff>
      <xdr:row>542</xdr:row>
      <xdr:rowOff>94494</xdr:rowOff>
    </xdr:to>
    <xdr:pic>
      <xdr:nvPicPr>
        <xdr:cNvPr id="95" name="Test72Loss">
          <a:extLst>
            <a:ext uri="{FF2B5EF4-FFF2-40B4-BE49-F238E27FC236}">
              <a16:creationId xmlns:a16="http://schemas.microsoft.com/office/drawing/2014/main" id="{6321CB55-CC2C-4327-9A8E-A4396D31280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10058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543</xdr:row>
      <xdr:rowOff>1</xdr:rowOff>
    </xdr:from>
    <xdr:to>
      <xdr:col>5</xdr:col>
      <xdr:colOff>408440</xdr:colOff>
      <xdr:row>557</xdr:row>
      <xdr:rowOff>94494</xdr:rowOff>
    </xdr:to>
    <xdr:pic>
      <xdr:nvPicPr>
        <xdr:cNvPr id="100" name="Test73Acc">
          <a:extLst>
            <a:ext uri="{FF2B5EF4-FFF2-40B4-BE49-F238E27FC236}">
              <a16:creationId xmlns:a16="http://schemas.microsoft.com/office/drawing/2014/main" id="{A850F269-6AAB-4330-849A-663D1BD303F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0344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543</xdr:row>
      <xdr:rowOff>1</xdr:rowOff>
    </xdr:from>
    <xdr:to>
      <xdr:col>12</xdr:col>
      <xdr:colOff>408440</xdr:colOff>
      <xdr:row>557</xdr:row>
      <xdr:rowOff>94494</xdr:rowOff>
    </xdr:to>
    <xdr:pic>
      <xdr:nvPicPr>
        <xdr:cNvPr id="105" name="Test73Loss">
          <a:extLst>
            <a:ext uri="{FF2B5EF4-FFF2-40B4-BE49-F238E27FC236}">
              <a16:creationId xmlns:a16="http://schemas.microsoft.com/office/drawing/2014/main" id="{C2CAE4CD-B5C5-4478-9F35-32A718DA4C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0344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543</xdr:row>
      <xdr:rowOff>1</xdr:rowOff>
    </xdr:from>
    <xdr:to>
      <xdr:col>20</xdr:col>
      <xdr:colOff>408440</xdr:colOff>
      <xdr:row>557</xdr:row>
      <xdr:rowOff>94494</xdr:rowOff>
    </xdr:to>
    <xdr:pic>
      <xdr:nvPicPr>
        <xdr:cNvPr id="111" name="Test74Acc">
          <a:extLst>
            <a:ext uri="{FF2B5EF4-FFF2-40B4-BE49-F238E27FC236}">
              <a16:creationId xmlns:a16="http://schemas.microsoft.com/office/drawing/2014/main" id="{CA227857-C093-4517-9D21-E55525B4719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10344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543</xdr:row>
      <xdr:rowOff>1</xdr:rowOff>
    </xdr:from>
    <xdr:to>
      <xdr:col>27</xdr:col>
      <xdr:colOff>329192</xdr:colOff>
      <xdr:row>557</xdr:row>
      <xdr:rowOff>94494</xdr:rowOff>
    </xdr:to>
    <xdr:pic>
      <xdr:nvPicPr>
        <xdr:cNvPr id="116" name="Test74Loss">
          <a:extLst>
            <a:ext uri="{FF2B5EF4-FFF2-40B4-BE49-F238E27FC236}">
              <a16:creationId xmlns:a16="http://schemas.microsoft.com/office/drawing/2014/main" id="{5E1D800D-E726-4692-BF4B-C1CD66C77C8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10344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558</xdr:row>
      <xdr:rowOff>1</xdr:rowOff>
    </xdr:from>
    <xdr:to>
      <xdr:col>5</xdr:col>
      <xdr:colOff>408440</xdr:colOff>
      <xdr:row>572</xdr:row>
      <xdr:rowOff>94494</xdr:rowOff>
    </xdr:to>
    <xdr:pic>
      <xdr:nvPicPr>
        <xdr:cNvPr id="121" name="Test75Acc">
          <a:extLst>
            <a:ext uri="{FF2B5EF4-FFF2-40B4-BE49-F238E27FC236}">
              <a16:creationId xmlns:a16="http://schemas.microsoft.com/office/drawing/2014/main" id="{EC489A8D-FB8D-4FC9-9713-FC674A9879B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0629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558</xdr:row>
      <xdr:rowOff>1</xdr:rowOff>
    </xdr:from>
    <xdr:to>
      <xdr:col>12</xdr:col>
      <xdr:colOff>329192</xdr:colOff>
      <xdr:row>572</xdr:row>
      <xdr:rowOff>94494</xdr:rowOff>
    </xdr:to>
    <xdr:pic>
      <xdr:nvPicPr>
        <xdr:cNvPr id="127" name="Test75Loss">
          <a:extLst>
            <a:ext uri="{FF2B5EF4-FFF2-40B4-BE49-F238E27FC236}">
              <a16:creationId xmlns:a16="http://schemas.microsoft.com/office/drawing/2014/main" id="{91DAEE29-90C4-4575-AA12-0A7E306BFC8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0629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558</xdr:row>
      <xdr:rowOff>1</xdr:rowOff>
    </xdr:from>
    <xdr:to>
      <xdr:col>20</xdr:col>
      <xdr:colOff>408440</xdr:colOff>
      <xdr:row>572</xdr:row>
      <xdr:rowOff>94494</xdr:rowOff>
    </xdr:to>
    <xdr:pic>
      <xdr:nvPicPr>
        <xdr:cNvPr id="132" name="Test76Acc">
          <a:extLst>
            <a:ext uri="{FF2B5EF4-FFF2-40B4-BE49-F238E27FC236}">
              <a16:creationId xmlns:a16="http://schemas.microsoft.com/office/drawing/2014/main" id="{3A949E57-5D0F-4879-9982-C148A3200EF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106299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558</xdr:row>
      <xdr:rowOff>1</xdr:rowOff>
    </xdr:from>
    <xdr:to>
      <xdr:col>27</xdr:col>
      <xdr:colOff>329192</xdr:colOff>
      <xdr:row>572</xdr:row>
      <xdr:rowOff>94494</xdr:rowOff>
    </xdr:to>
    <xdr:pic>
      <xdr:nvPicPr>
        <xdr:cNvPr id="137" name="Test76Loss">
          <a:extLst>
            <a:ext uri="{FF2B5EF4-FFF2-40B4-BE49-F238E27FC236}">
              <a16:creationId xmlns:a16="http://schemas.microsoft.com/office/drawing/2014/main" id="{B2D833F8-8150-41EE-A5C1-C2B16F225BB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106299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573</xdr:row>
      <xdr:rowOff>1</xdr:rowOff>
    </xdr:from>
    <xdr:to>
      <xdr:col>5</xdr:col>
      <xdr:colOff>408440</xdr:colOff>
      <xdr:row>587</xdr:row>
      <xdr:rowOff>94494</xdr:rowOff>
    </xdr:to>
    <xdr:pic>
      <xdr:nvPicPr>
        <xdr:cNvPr id="143" name="Test77Acc">
          <a:extLst>
            <a:ext uri="{FF2B5EF4-FFF2-40B4-BE49-F238E27FC236}">
              <a16:creationId xmlns:a16="http://schemas.microsoft.com/office/drawing/2014/main" id="{A98A7CEC-A5C9-44D7-9417-69F31707BC9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0915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573</xdr:row>
      <xdr:rowOff>1</xdr:rowOff>
    </xdr:from>
    <xdr:to>
      <xdr:col>12</xdr:col>
      <xdr:colOff>408440</xdr:colOff>
      <xdr:row>587</xdr:row>
      <xdr:rowOff>94494</xdr:rowOff>
    </xdr:to>
    <xdr:pic>
      <xdr:nvPicPr>
        <xdr:cNvPr id="148" name="Test77Loss">
          <a:extLst>
            <a:ext uri="{FF2B5EF4-FFF2-40B4-BE49-F238E27FC236}">
              <a16:creationId xmlns:a16="http://schemas.microsoft.com/office/drawing/2014/main" id="{565F5240-2104-41F8-A2DF-6272D854816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0915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573</xdr:row>
      <xdr:rowOff>1</xdr:rowOff>
    </xdr:from>
    <xdr:to>
      <xdr:col>20</xdr:col>
      <xdr:colOff>408440</xdr:colOff>
      <xdr:row>587</xdr:row>
      <xdr:rowOff>94494</xdr:rowOff>
    </xdr:to>
    <xdr:pic>
      <xdr:nvPicPr>
        <xdr:cNvPr id="153" name="Test78Acc">
          <a:extLst>
            <a:ext uri="{FF2B5EF4-FFF2-40B4-BE49-F238E27FC236}">
              <a16:creationId xmlns:a16="http://schemas.microsoft.com/office/drawing/2014/main" id="{AA3F9655-07DC-4BBE-84D1-C8E81C1616A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109156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573</xdr:row>
      <xdr:rowOff>1</xdr:rowOff>
    </xdr:from>
    <xdr:to>
      <xdr:col>27</xdr:col>
      <xdr:colOff>329192</xdr:colOff>
      <xdr:row>587</xdr:row>
      <xdr:rowOff>94494</xdr:rowOff>
    </xdr:to>
    <xdr:pic>
      <xdr:nvPicPr>
        <xdr:cNvPr id="159" name="Test78Loss">
          <a:extLst>
            <a:ext uri="{FF2B5EF4-FFF2-40B4-BE49-F238E27FC236}">
              <a16:creationId xmlns:a16="http://schemas.microsoft.com/office/drawing/2014/main" id="{4B8E9414-6993-48A4-BDEF-5DB52633DB0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10915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588</xdr:row>
      <xdr:rowOff>1</xdr:rowOff>
    </xdr:from>
    <xdr:to>
      <xdr:col>5</xdr:col>
      <xdr:colOff>408440</xdr:colOff>
      <xdr:row>602</xdr:row>
      <xdr:rowOff>94494</xdr:rowOff>
    </xdr:to>
    <xdr:pic>
      <xdr:nvPicPr>
        <xdr:cNvPr id="164" name="Test79Acc">
          <a:extLst>
            <a:ext uri="{FF2B5EF4-FFF2-40B4-BE49-F238E27FC236}">
              <a16:creationId xmlns:a16="http://schemas.microsoft.com/office/drawing/2014/main" id="{CF96A3DA-1CEC-4CBA-A1A6-C634D767E2E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1201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588</xdr:row>
      <xdr:rowOff>1</xdr:rowOff>
    </xdr:from>
    <xdr:to>
      <xdr:col>12</xdr:col>
      <xdr:colOff>408440</xdr:colOff>
      <xdr:row>602</xdr:row>
      <xdr:rowOff>94494</xdr:rowOff>
    </xdr:to>
    <xdr:pic>
      <xdr:nvPicPr>
        <xdr:cNvPr id="169" name="Test79Loss">
          <a:extLst>
            <a:ext uri="{FF2B5EF4-FFF2-40B4-BE49-F238E27FC236}">
              <a16:creationId xmlns:a16="http://schemas.microsoft.com/office/drawing/2014/main" id="{ECAF7FF3-B0FF-4732-AB28-5666EBB5C1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1201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588</xdr:row>
      <xdr:rowOff>1</xdr:rowOff>
    </xdr:from>
    <xdr:to>
      <xdr:col>20</xdr:col>
      <xdr:colOff>408440</xdr:colOff>
      <xdr:row>602</xdr:row>
      <xdr:rowOff>94494</xdr:rowOff>
    </xdr:to>
    <xdr:pic>
      <xdr:nvPicPr>
        <xdr:cNvPr id="175" name="Test80Acc">
          <a:extLst>
            <a:ext uri="{FF2B5EF4-FFF2-40B4-BE49-F238E27FC236}">
              <a16:creationId xmlns:a16="http://schemas.microsoft.com/office/drawing/2014/main" id="{8E5DA695-A67A-4ACC-881B-3B526C434A4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1120140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588</xdr:row>
      <xdr:rowOff>1</xdr:rowOff>
    </xdr:from>
    <xdr:to>
      <xdr:col>27</xdr:col>
      <xdr:colOff>329192</xdr:colOff>
      <xdr:row>602</xdr:row>
      <xdr:rowOff>94494</xdr:rowOff>
    </xdr:to>
    <xdr:pic>
      <xdr:nvPicPr>
        <xdr:cNvPr id="179" name="Test80Loss">
          <a:extLst>
            <a:ext uri="{FF2B5EF4-FFF2-40B4-BE49-F238E27FC236}">
              <a16:creationId xmlns:a16="http://schemas.microsoft.com/office/drawing/2014/main" id="{93908565-7BDB-4956-9C85-082534C3F13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1120140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603</xdr:row>
      <xdr:rowOff>1</xdr:rowOff>
    </xdr:from>
    <xdr:to>
      <xdr:col>5</xdr:col>
      <xdr:colOff>408440</xdr:colOff>
      <xdr:row>617</xdr:row>
      <xdr:rowOff>94494</xdr:rowOff>
    </xdr:to>
    <xdr:pic>
      <xdr:nvPicPr>
        <xdr:cNvPr id="181" name="Test81Acc">
          <a:extLst>
            <a:ext uri="{FF2B5EF4-FFF2-40B4-BE49-F238E27FC236}">
              <a16:creationId xmlns:a16="http://schemas.microsoft.com/office/drawing/2014/main" id="{CCBBA976-0598-482A-B495-E95EFA42773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1487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603</xdr:row>
      <xdr:rowOff>1</xdr:rowOff>
    </xdr:from>
    <xdr:to>
      <xdr:col>12</xdr:col>
      <xdr:colOff>408440</xdr:colOff>
      <xdr:row>617</xdr:row>
      <xdr:rowOff>94494</xdr:rowOff>
    </xdr:to>
    <xdr:pic>
      <xdr:nvPicPr>
        <xdr:cNvPr id="184" name="Test81Loss">
          <a:extLst>
            <a:ext uri="{FF2B5EF4-FFF2-40B4-BE49-F238E27FC236}">
              <a16:creationId xmlns:a16="http://schemas.microsoft.com/office/drawing/2014/main" id="{B93E65AE-4702-41BC-90B8-4E76FB31228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11487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603</xdr:row>
      <xdr:rowOff>1</xdr:rowOff>
    </xdr:from>
    <xdr:to>
      <xdr:col>20</xdr:col>
      <xdr:colOff>408440</xdr:colOff>
      <xdr:row>617</xdr:row>
      <xdr:rowOff>94494</xdr:rowOff>
    </xdr:to>
    <xdr:pic>
      <xdr:nvPicPr>
        <xdr:cNvPr id="187" name="Test82Acc">
          <a:extLst>
            <a:ext uri="{FF2B5EF4-FFF2-40B4-BE49-F238E27FC236}">
              <a16:creationId xmlns:a16="http://schemas.microsoft.com/office/drawing/2014/main" id="{DA798474-29B8-41C4-8085-E79276F04FF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11487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603</xdr:row>
      <xdr:rowOff>1</xdr:rowOff>
    </xdr:from>
    <xdr:to>
      <xdr:col>27</xdr:col>
      <xdr:colOff>329192</xdr:colOff>
      <xdr:row>617</xdr:row>
      <xdr:rowOff>94494</xdr:rowOff>
    </xdr:to>
    <xdr:pic>
      <xdr:nvPicPr>
        <xdr:cNvPr id="189" name="Test82Loss">
          <a:extLst>
            <a:ext uri="{FF2B5EF4-FFF2-40B4-BE49-F238E27FC236}">
              <a16:creationId xmlns:a16="http://schemas.microsoft.com/office/drawing/2014/main" id="{C263345A-18BC-42EF-AA90-439E85DAF3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114871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213</xdr:row>
      <xdr:rowOff>1</xdr:rowOff>
    </xdr:from>
    <xdr:to>
      <xdr:col>5</xdr:col>
      <xdr:colOff>463304</xdr:colOff>
      <xdr:row>227</xdr:row>
      <xdr:rowOff>94494</xdr:rowOff>
    </xdr:to>
    <xdr:pic>
      <xdr:nvPicPr>
        <xdr:cNvPr id="46" name="Test29Acc">
          <a:extLst>
            <a:ext uri="{FF2B5EF4-FFF2-40B4-BE49-F238E27FC236}">
              <a16:creationId xmlns:a16="http://schemas.microsoft.com/office/drawing/2014/main" id="{3B4ADB06-3799-4E87-8D5D-82BF252F03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405765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213</xdr:row>
      <xdr:rowOff>1</xdr:rowOff>
    </xdr:from>
    <xdr:to>
      <xdr:col>12</xdr:col>
      <xdr:colOff>329192</xdr:colOff>
      <xdr:row>227</xdr:row>
      <xdr:rowOff>94494</xdr:rowOff>
    </xdr:to>
    <xdr:pic>
      <xdr:nvPicPr>
        <xdr:cNvPr id="81" name="Test29Loss">
          <a:extLst>
            <a:ext uri="{FF2B5EF4-FFF2-40B4-BE49-F238E27FC236}">
              <a16:creationId xmlns:a16="http://schemas.microsoft.com/office/drawing/2014/main" id="{CBEF103C-7FE8-4FEB-99CA-A8DEFC99CDCA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4057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213</xdr:row>
      <xdr:rowOff>1</xdr:rowOff>
    </xdr:from>
    <xdr:to>
      <xdr:col>20</xdr:col>
      <xdr:colOff>463304</xdr:colOff>
      <xdr:row>227</xdr:row>
      <xdr:rowOff>94494</xdr:rowOff>
    </xdr:to>
    <xdr:pic>
      <xdr:nvPicPr>
        <xdr:cNvPr id="92" name="Test30Acc">
          <a:extLst>
            <a:ext uri="{FF2B5EF4-FFF2-40B4-BE49-F238E27FC236}">
              <a16:creationId xmlns:a16="http://schemas.microsoft.com/office/drawing/2014/main" id="{010E2A34-9412-41F1-90AD-312A930431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40576501"/>
          <a:ext cx="3511303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213</xdr:row>
      <xdr:rowOff>1</xdr:rowOff>
    </xdr:from>
    <xdr:to>
      <xdr:col>27</xdr:col>
      <xdr:colOff>329192</xdr:colOff>
      <xdr:row>227</xdr:row>
      <xdr:rowOff>94494</xdr:rowOff>
    </xdr:to>
    <xdr:pic>
      <xdr:nvPicPr>
        <xdr:cNvPr id="103" name="Test30Loss">
          <a:extLst>
            <a:ext uri="{FF2B5EF4-FFF2-40B4-BE49-F238E27FC236}">
              <a16:creationId xmlns:a16="http://schemas.microsoft.com/office/drawing/2014/main" id="{B645C101-5920-46FC-AAD4-C45FCAB94D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40576501"/>
          <a:ext cx="3377191" cy="27614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303</xdr:row>
      <xdr:rowOff>1</xdr:rowOff>
    </xdr:from>
    <xdr:to>
      <xdr:col>5</xdr:col>
      <xdr:colOff>518168</xdr:colOff>
      <xdr:row>317</xdr:row>
      <xdr:rowOff>94494</xdr:rowOff>
    </xdr:to>
    <xdr:pic>
      <xdr:nvPicPr>
        <xdr:cNvPr id="113" name="Test41Acc">
          <a:extLst>
            <a:ext uri="{FF2B5EF4-FFF2-40B4-BE49-F238E27FC236}">
              <a16:creationId xmlns:a16="http://schemas.microsoft.com/office/drawing/2014/main" id="{94708778-DBB7-41FF-ACE3-922CC762E2B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57721501"/>
          <a:ext cx="3566167" cy="2761493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303</xdr:row>
      <xdr:rowOff>1</xdr:rowOff>
    </xdr:from>
    <xdr:to>
      <xdr:col>12</xdr:col>
      <xdr:colOff>408440</xdr:colOff>
      <xdr:row>317</xdr:row>
      <xdr:rowOff>94494</xdr:rowOff>
    </xdr:to>
    <xdr:pic>
      <xdr:nvPicPr>
        <xdr:cNvPr id="124" name="Test41Loss">
          <a:extLst>
            <a:ext uri="{FF2B5EF4-FFF2-40B4-BE49-F238E27FC236}">
              <a16:creationId xmlns:a16="http://schemas.microsoft.com/office/drawing/2014/main" id="{69CD61AE-2991-46FA-AC64-6F95C2F4B66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67201" y="57721501"/>
          <a:ext cx="3456439" cy="2761493"/>
        </a:xfrm>
        <a:prstGeom prst="rect">
          <a:avLst/>
        </a:prstGeom>
      </xdr:spPr>
    </xdr:pic>
    <xdr:clientData/>
  </xdr:twoCellAnchor>
  <xdr:twoCellAnchor editAs="oneCell">
    <xdr:from>
      <xdr:col>15</xdr:col>
      <xdr:colOff>1</xdr:colOff>
      <xdr:row>303</xdr:row>
      <xdr:rowOff>1</xdr:rowOff>
    </xdr:from>
    <xdr:to>
      <xdr:col>20</xdr:col>
      <xdr:colOff>518168</xdr:colOff>
      <xdr:row>317</xdr:row>
      <xdr:rowOff>94494</xdr:rowOff>
    </xdr:to>
    <xdr:pic>
      <xdr:nvPicPr>
        <xdr:cNvPr id="135" name="Test42Acc">
          <a:extLst>
            <a:ext uri="{FF2B5EF4-FFF2-40B4-BE49-F238E27FC236}">
              <a16:creationId xmlns:a16="http://schemas.microsoft.com/office/drawing/2014/main" id="{524F6EBE-B17E-4EF6-8893-FA7838FECB4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1" y="57721501"/>
          <a:ext cx="3566167" cy="2761493"/>
        </a:xfrm>
        <a:prstGeom prst="rect">
          <a:avLst/>
        </a:prstGeom>
      </xdr:spPr>
    </xdr:pic>
    <xdr:clientData/>
  </xdr:twoCellAnchor>
  <xdr:twoCellAnchor editAs="oneCell">
    <xdr:from>
      <xdr:col>22</xdr:col>
      <xdr:colOff>1</xdr:colOff>
      <xdr:row>303</xdr:row>
      <xdr:rowOff>1</xdr:rowOff>
    </xdr:from>
    <xdr:to>
      <xdr:col>27</xdr:col>
      <xdr:colOff>329192</xdr:colOff>
      <xdr:row>317</xdr:row>
      <xdr:rowOff>94494</xdr:rowOff>
    </xdr:to>
    <xdr:pic>
      <xdr:nvPicPr>
        <xdr:cNvPr id="145" name="Test42Loss">
          <a:extLst>
            <a:ext uri="{FF2B5EF4-FFF2-40B4-BE49-F238E27FC236}">
              <a16:creationId xmlns:a16="http://schemas.microsoft.com/office/drawing/2014/main" id="{53884309-3FBA-4AE9-80E1-8520CA25A2F1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1" y="57721501"/>
          <a:ext cx="3377191" cy="276149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8410D33-FA93-4EFA-BAA5-2B2A2DC6E521}">
  <dimension ref="A1:AT916"/>
  <sheetViews>
    <sheetView tabSelected="1" zoomScaleNormal="100" workbookViewId="0">
      <selection activeCell="N1" sqref="N1"/>
    </sheetView>
  </sheetViews>
  <sheetFormatPr defaultRowHeight="15" x14ac:dyDescent="0.25"/>
  <cols>
    <col min="1" max="1" width="9.140625" customWidth="1"/>
    <col min="2" max="2" width="9" bestFit="1" customWidth="1"/>
    <col min="3" max="3" width="5.7109375" customWidth="1"/>
    <col min="4" max="4" width="5.85546875" customWidth="1"/>
    <col min="5" max="5" width="6.42578125" customWidth="1"/>
    <col min="6" max="6" width="9.7109375" customWidth="1"/>
    <col min="7" max="7" width="6" customWidth="1"/>
    <col min="8" max="8" width="4.5703125" customWidth="1"/>
    <col min="9" max="9" width="5.28515625" customWidth="1"/>
    <col min="10" max="10" width="5.140625" customWidth="1"/>
    <col min="11" max="11" width="10" customWidth="1"/>
    <col min="13" max="13" width="7.85546875" customWidth="1"/>
    <col min="23" max="23" width="4" customWidth="1"/>
    <col min="24" max="24" width="8.85546875" customWidth="1"/>
    <col min="29" max="29" width="10.140625" bestFit="1" customWidth="1"/>
    <col min="30" max="30" width="10.140625" customWidth="1"/>
    <col min="31" max="31" width="9.140625" style="96"/>
    <col min="33" max="33" width="25.7109375" customWidth="1"/>
  </cols>
  <sheetData>
    <row r="1" spans="1:46" ht="74.25" customHeight="1" x14ac:dyDescent="0.25">
      <c r="A1" s="176" t="s">
        <v>24</v>
      </c>
      <c r="B1" s="177"/>
      <c r="C1" s="177"/>
      <c r="D1" s="31"/>
      <c r="E1" s="29"/>
      <c r="F1" s="30"/>
      <c r="G1" s="30"/>
      <c r="T1" s="30"/>
    </row>
    <row r="2" spans="1:46" x14ac:dyDescent="0.25">
      <c r="A2" s="178" t="s">
        <v>25</v>
      </c>
      <c r="B2" s="179"/>
      <c r="C2" s="11" t="s">
        <v>26</v>
      </c>
      <c r="D2" s="32"/>
      <c r="E2" s="29"/>
      <c r="F2" s="30"/>
      <c r="G2" s="30"/>
      <c r="O2" s="57" t="s">
        <v>92</v>
      </c>
      <c r="P2" s="57"/>
      <c r="Q2" s="57" t="s">
        <v>95</v>
      </c>
      <c r="R2" s="57"/>
      <c r="S2" s="57" t="s">
        <v>98</v>
      </c>
      <c r="T2" s="57"/>
      <c r="U2" s="57" t="s">
        <v>99</v>
      </c>
      <c r="V2" s="57"/>
    </row>
    <row r="3" spans="1:46" ht="15.75" thickBot="1" x14ac:dyDescent="0.3">
      <c r="A3" s="178">
        <v>1</v>
      </c>
      <c r="B3" s="179"/>
      <c r="C3" s="11">
        <v>6</v>
      </c>
      <c r="D3" s="32"/>
      <c r="O3" s="57" t="s">
        <v>45</v>
      </c>
      <c r="P3" s="57"/>
      <c r="Q3" s="57" t="s">
        <v>93</v>
      </c>
      <c r="R3" s="57"/>
      <c r="S3" s="57" t="s">
        <v>96</v>
      </c>
      <c r="T3" s="57"/>
      <c r="U3" s="57" t="s">
        <v>100</v>
      </c>
      <c r="V3" s="57"/>
    </row>
    <row r="4" spans="1:46" ht="16.5" thickTop="1" x14ac:dyDescent="0.25">
      <c r="A4">
        <v>0</v>
      </c>
      <c r="E4" s="86" t="s">
        <v>0</v>
      </c>
      <c r="F4" s="86"/>
      <c r="G4" s="86"/>
      <c r="H4" s="86"/>
      <c r="I4" s="86"/>
      <c r="J4" s="86"/>
      <c r="K4" s="86"/>
      <c r="L4" s="86"/>
      <c r="M4" s="86"/>
      <c r="N4" s="86"/>
      <c r="O4" s="56" t="s">
        <v>46</v>
      </c>
      <c r="P4" s="12"/>
      <c r="Q4" s="56" t="s">
        <v>94</v>
      </c>
      <c r="R4" s="12"/>
      <c r="S4" s="56" t="s">
        <v>97</v>
      </c>
      <c r="T4" s="12"/>
      <c r="U4" s="56" t="s">
        <v>101</v>
      </c>
      <c r="V4" s="12"/>
      <c r="W4" s="2"/>
      <c r="X4" s="174" t="s">
        <v>9</v>
      </c>
      <c r="Y4" s="174"/>
      <c r="Z4" s="174"/>
      <c r="AA4" s="174"/>
      <c r="AB4" s="174"/>
      <c r="AC4" s="174"/>
      <c r="AD4" s="174"/>
      <c r="AE4" s="174"/>
      <c r="AF4" s="175"/>
    </row>
    <row r="5" spans="1:46" ht="109.5" customHeight="1" x14ac:dyDescent="0.25">
      <c r="A5" s="4" t="s">
        <v>4</v>
      </c>
      <c r="B5" s="4" t="s">
        <v>28</v>
      </c>
      <c r="C5" s="4" t="s">
        <v>23</v>
      </c>
      <c r="D5" s="4" t="s">
        <v>27</v>
      </c>
      <c r="E5" s="4" t="s">
        <v>32</v>
      </c>
      <c r="F5" s="5" t="s">
        <v>3</v>
      </c>
      <c r="G5" s="5" t="s">
        <v>31</v>
      </c>
      <c r="H5" s="20" t="s">
        <v>5</v>
      </c>
      <c r="I5" s="21" t="s">
        <v>21</v>
      </c>
      <c r="J5" s="6" t="s">
        <v>30</v>
      </c>
      <c r="K5" s="6" t="s">
        <v>1</v>
      </c>
      <c r="L5" s="7" t="s">
        <v>2</v>
      </c>
      <c r="M5" s="7" t="s">
        <v>18</v>
      </c>
      <c r="N5" s="7" t="s">
        <v>8</v>
      </c>
      <c r="O5" s="8" t="s">
        <v>15</v>
      </c>
      <c r="P5" s="8" t="s">
        <v>16</v>
      </c>
      <c r="Q5" s="8" t="s">
        <v>19</v>
      </c>
      <c r="R5" s="8" t="s">
        <v>17</v>
      </c>
      <c r="S5" s="18" t="s">
        <v>29</v>
      </c>
      <c r="T5" s="6" t="s">
        <v>22</v>
      </c>
      <c r="U5" s="9" t="s">
        <v>40</v>
      </c>
      <c r="V5" s="18" t="s">
        <v>41</v>
      </c>
      <c r="W5" s="3"/>
      <c r="X5" s="5" t="s">
        <v>14</v>
      </c>
      <c r="Y5" s="6" t="s">
        <v>10</v>
      </c>
      <c r="Z5" s="6" t="s">
        <v>11</v>
      </c>
      <c r="AA5" s="6" t="s">
        <v>12</v>
      </c>
      <c r="AB5" s="6" t="s">
        <v>13</v>
      </c>
      <c r="AC5" s="6" t="s">
        <v>33</v>
      </c>
      <c r="AD5" s="9" t="s">
        <v>40</v>
      </c>
      <c r="AE5" s="6" t="s">
        <v>3</v>
      </c>
    </row>
    <row r="6" spans="1:46" x14ac:dyDescent="0.25">
      <c r="A6" s="1">
        <f>A4+1</f>
        <v>1</v>
      </c>
      <c r="B6" s="1" t="s">
        <v>161</v>
      </c>
      <c r="C6" s="13"/>
      <c r="D6" s="13">
        <v>1</v>
      </c>
      <c r="E6" s="1">
        <v>5</v>
      </c>
      <c r="F6" s="1">
        <v>3</v>
      </c>
      <c r="G6" s="33">
        <v>256</v>
      </c>
      <c r="H6" s="1"/>
      <c r="I6" s="1"/>
      <c r="J6" s="1">
        <v>128</v>
      </c>
      <c r="K6" s="1" t="s">
        <v>6</v>
      </c>
      <c r="L6" s="1" t="s">
        <v>7</v>
      </c>
      <c r="M6" s="1" t="s">
        <v>20</v>
      </c>
      <c r="N6" s="1">
        <v>0.01</v>
      </c>
      <c r="O6" s="1">
        <v>0.9</v>
      </c>
      <c r="P6" s="1"/>
      <c r="Q6" s="1">
        <v>64</v>
      </c>
      <c r="R6" s="1"/>
      <c r="S6" s="1">
        <v>100</v>
      </c>
      <c r="T6" s="1">
        <v>1</v>
      </c>
      <c r="U6" s="1">
        <f t="shared" ref="U6:U33" si="0">AD6</f>
        <v>67985</v>
      </c>
      <c r="V6" s="33">
        <f t="shared" ref="V6:V33" si="1">AC6</f>
        <v>2488</v>
      </c>
      <c r="W6" s="3"/>
      <c r="X6" s="10">
        <v>6.9386574074074073E-2</v>
      </c>
      <c r="Y6" s="15">
        <v>0.83799999999999997</v>
      </c>
      <c r="Z6" s="15">
        <v>1.8613675400968943</v>
      </c>
      <c r="AA6" s="37">
        <v>0.73549085855484009</v>
      </c>
      <c r="AB6" s="38">
        <v>0.60684865713119507</v>
      </c>
      <c r="AC6" s="90">
        <v>2488</v>
      </c>
      <c r="AD6" s="1">
        <v>67985</v>
      </c>
      <c r="AE6" s="97">
        <v>252</v>
      </c>
      <c r="AT6">
        <v>1</v>
      </c>
    </row>
    <row r="7" spans="1:46" x14ac:dyDescent="0.25">
      <c r="A7" s="1">
        <f>A6+1</f>
        <v>2</v>
      </c>
      <c r="B7" s="1" t="s">
        <v>161</v>
      </c>
      <c r="C7" s="13"/>
      <c r="D7" s="13">
        <v>1</v>
      </c>
      <c r="E7" s="1">
        <v>5</v>
      </c>
      <c r="F7" s="1">
        <v>3</v>
      </c>
      <c r="G7" s="33">
        <v>256</v>
      </c>
      <c r="H7" s="1"/>
      <c r="I7" s="1"/>
      <c r="J7" s="1">
        <v>128</v>
      </c>
      <c r="K7" s="1" t="s">
        <v>6</v>
      </c>
      <c r="L7" s="1" t="s">
        <v>7</v>
      </c>
      <c r="M7" s="1" t="s">
        <v>20</v>
      </c>
      <c r="N7" s="1">
        <v>0.01</v>
      </c>
      <c r="O7" s="1">
        <v>0.9</v>
      </c>
      <c r="P7" s="1"/>
      <c r="Q7" s="1">
        <v>64</v>
      </c>
      <c r="R7" s="1"/>
      <c r="S7" s="1">
        <v>100</v>
      </c>
      <c r="T7" s="1">
        <v>2</v>
      </c>
      <c r="U7" s="1">
        <f t="shared" si="0"/>
        <v>67985</v>
      </c>
      <c r="V7" s="33">
        <f t="shared" si="1"/>
        <v>2488</v>
      </c>
      <c r="W7" s="3"/>
      <c r="X7" s="10">
        <v>0.12378472222222221</v>
      </c>
      <c r="Y7" s="15">
        <v>0.80800000000000005</v>
      </c>
      <c r="Z7" s="15">
        <v>2.314268073444508</v>
      </c>
      <c r="AA7" s="37">
        <v>0.74414044618606567</v>
      </c>
      <c r="AB7" s="38">
        <v>0.59537535905838013</v>
      </c>
      <c r="AC7" s="90">
        <v>2488</v>
      </c>
      <c r="AD7" s="1">
        <v>67985</v>
      </c>
      <c r="AE7" s="97">
        <v>451</v>
      </c>
    </row>
    <row r="8" spans="1:46" x14ac:dyDescent="0.25">
      <c r="A8" s="1">
        <f t="shared" ref="A8:A71" si="2">A7+1</f>
        <v>3</v>
      </c>
      <c r="B8" s="1" t="s">
        <v>35</v>
      </c>
      <c r="C8" s="13"/>
      <c r="D8" s="13">
        <v>1</v>
      </c>
      <c r="E8" s="1">
        <v>5</v>
      </c>
      <c r="F8" s="1">
        <v>3</v>
      </c>
      <c r="G8" s="33">
        <v>256</v>
      </c>
      <c r="H8" s="1"/>
      <c r="I8" s="1"/>
      <c r="J8" s="1">
        <v>128</v>
      </c>
      <c r="K8" s="1" t="s">
        <v>6</v>
      </c>
      <c r="L8" s="1" t="s">
        <v>7</v>
      </c>
      <c r="M8" s="1" t="s">
        <v>20</v>
      </c>
      <c r="N8" s="1">
        <v>0.01</v>
      </c>
      <c r="O8" s="1">
        <v>0.9</v>
      </c>
      <c r="P8" s="1"/>
      <c r="Q8" s="1">
        <v>64</v>
      </c>
      <c r="R8" s="1"/>
      <c r="S8" s="1">
        <v>100</v>
      </c>
      <c r="T8" s="1">
        <v>1</v>
      </c>
      <c r="U8" s="1">
        <f t="shared" si="0"/>
        <v>64303</v>
      </c>
      <c r="V8" s="33">
        <f t="shared" si="1"/>
        <v>3638</v>
      </c>
      <c r="W8" s="3"/>
      <c r="X8" s="25">
        <v>0.1215625</v>
      </c>
      <c r="Y8" s="26">
        <v>0.77400000000000002</v>
      </c>
      <c r="Z8" s="26">
        <v>2.2111765493464137</v>
      </c>
      <c r="AA8" s="35">
        <v>0.75315195322036743</v>
      </c>
      <c r="AB8" s="35">
        <v>0.59850698709487915</v>
      </c>
      <c r="AC8" s="91">
        <v>3638</v>
      </c>
      <c r="AD8" s="1">
        <v>64303</v>
      </c>
      <c r="AE8" s="96">
        <v>259</v>
      </c>
    </row>
    <row r="9" spans="1:46" x14ac:dyDescent="0.25">
      <c r="A9" s="1">
        <f t="shared" si="2"/>
        <v>4</v>
      </c>
      <c r="B9" s="1" t="s">
        <v>35</v>
      </c>
      <c r="C9" s="13"/>
      <c r="D9" s="13">
        <v>1</v>
      </c>
      <c r="E9" s="1">
        <v>5</v>
      </c>
      <c r="F9" s="1">
        <v>3</v>
      </c>
      <c r="G9" s="33">
        <v>256</v>
      </c>
      <c r="H9" s="1"/>
      <c r="I9" s="1"/>
      <c r="J9" s="1">
        <v>128</v>
      </c>
      <c r="K9" s="1" t="s">
        <v>6</v>
      </c>
      <c r="L9" s="1" t="s">
        <v>7</v>
      </c>
      <c r="M9" s="1" t="s">
        <v>20</v>
      </c>
      <c r="N9" s="1">
        <v>0.01</v>
      </c>
      <c r="O9" s="1">
        <v>0.9</v>
      </c>
      <c r="P9" s="1"/>
      <c r="Q9" s="1">
        <v>64</v>
      </c>
      <c r="R9" s="1"/>
      <c r="S9" s="1">
        <v>100</v>
      </c>
      <c r="T9" s="1">
        <v>2</v>
      </c>
      <c r="U9" s="1">
        <f t="shared" si="0"/>
        <v>64303</v>
      </c>
      <c r="V9" s="33">
        <f t="shared" si="1"/>
        <v>3638</v>
      </c>
      <c r="W9" s="3"/>
      <c r="X9" s="25">
        <v>0.20055555555555557</v>
      </c>
      <c r="Y9" s="26">
        <v>0.77500000000000002</v>
      </c>
      <c r="Z9" s="26">
        <v>2.9855558717380601</v>
      </c>
      <c r="AA9" s="35">
        <v>0.75391918420791626</v>
      </c>
      <c r="AB9" s="35">
        <v>0.58488333225250244</v>
      </c>
      <c r="AC9" s="91">
        <v>3638</v>
      </c>
      <c r="AD9" s="1">
        <v>64303</v>
      </c>
      <c r="AE9" s="96">
        <v>429</v>
      </c>
    </row>
    <row r="10" spans="1:46" x14ac:dyDescent="0.25">
      <c r="A10" s="1">
        <f t="shared" si="2"/>
        <v>5</v>
      </c>
      <c r="B10" s="1" t="s">
        <v>162</v>
      </c>
      <c r="C10" s="13"/>
      <c r="D10" s="13">
        <v>1</v>
      </c>
      <c r="E10" s="1">
        <v>5</v>
      </c>
      <c r="F10" s="1">
        <v>3</v>
      </c>
      <c r="G10" s="33">
        <v>256</v>
      </c>
      <c r="H10" s="1"/>
      <c r="I10" s="1"/>
      <c r="J10" s="1">
        <v>128</v>
      </c>
      <c r="K10" s="1" t="s">
        <v>6</v>
      </c>
      <c r="L10" s="1" t="s">
        <v>7</v>
      </c>
      <c r="M10" s="1" t="s">
        <v>20</v>
      </c>
      <c r="N10" s="1">
        <v>0.01</v>
      </c>
      <c r="O10" s="1">
        <v>0.9</v>
      </c>
      <c r="P10" s="1"/>
      <c r="Q10" s="1">
        <v>64</v>
      </c>
      <c r="R10" s="1"/>
      <c r="S10" s="1">
        <v>100</v>
      </c>
      <c r="T10" s="1">
        <v>1</v>
      </c>
      <c r="U10" s="1">
        <v>65000</v>
      </c>
      <c r="V10" s="33">
        <v>3700</v>
      </c>
      <c r="W10" s="3"/>
      <c r="X10" s="25"/>
      <c r="Y10" s="26"/>
      <c r="Z10" s="26"/>
      <c r="AA10" s="35"/>
      <c r="AB10" s="35"/>
      <c r="AC10" s="91"/>
      <c r="AD10" s="1"/>
    </row>
    <row r="11" spans="1:46" x14ac:dyDescent="0.25">
      <c r="A11" s="1">
        <f t="shared" si="2"/>
        <v>6</v>
      </c>
      <c r="B11" s="1" t="s">
        <v>162</v>
      </c>
      <c r="C11" s="13"/>
      <c r="D11" s="13">
        <v>1</v>
      </c>
      <c r="E11" s="1">
        <v>5</v>
      </c>
      <c r="F11" s="1">
        <v>3</v>
      </c>
      <c r="G11" s="33">
        <v>256</v>
      </c>
      <c r="H11" s="1"/>
      <c r="I11" s="1"/>
      <c r="J11" s="1">
        <v>128</v>
      </c>
      <c r="K11" s="1" t="s">
        <v>6</v>
      </c>
      <c r="L11" s="1" t="s">
        <v>7</v>
      </c>
      <c r="M11" s="1" t="s">
        <v>20</v>
      </c>
      <c r="N11" s="1">
        <v>0.01</v>
      </c>
      <c r="O11" s="1">
        <v>0.9</v>
      </c>
      <c r="P11" s="1"/>
      <c r="Q11" s="1">
        <v>64</v>
      </c>
      <c r="R11" s="1"/>
      <c r="S11" s="1">
        <v>100</v>
      </c>
      <c r="T11" s="1">
        <v>2</v>
      </c>
      <c r="U11" s="1">
        <v>65000</v>
      </c>
      <c r="V11" s="33">
        <v>3700</v>
      </c>
      <c r="W11" s="3"/>
      <c r="X11" s="25"/>
      <c r="Y11" s="26"/>
      <c r="Z11" s="26"/>
      <c r="AA11" s="35"/>
      <c r="AB11" s="35"/>
      <c r="AC11" s="91"/>
      <c r="AD11" s="1"/>
    </row>
    <row r="12" spans="1:46" x14ac:dyDescent="0.25">
      <c r="A12" s="1">
        <f>A11+1</f>
        <v>7</v>
      </c>
      <c r="B12" s="1" t="s">
        <v>36</v>
      </c>
      <c r="C12" s="13"/>
      <c r="D12" s="13">
        <v>1</v>
      </c>
      <c r="E12" s="1">
        <v>5</v>
      </c>
      <c r="F12" s="1">
        <v>1000</v>
      </c>
      <c r="G12" s="33">
        <v>256</v>
      </c>
      <c r="H12" s="1"/>
      <c r="I12" s="1"/>
      <c r="J12" s="1">
        <v>128</v>
      </c>
      <c r="K12" s="1" t="s">
        <v>6</v>
      </c>
      <c r="L12" s="1" t="s">
        <v>7</v>
      </c>
      <c r="M12" s="1" t="s">
        <v>20</v>
      </c>
      <c r="N12" s="1">
        <v>0.01</v>
      </c>
      <c r="O12" s="1">
        <v>0.9</v>
      </c>
      <c r="P12" s="1"/>
      <c r="Q12" s="1">
        <v>64</v>
      </c>
      <c r="R12" s="1"/>
      <c r="S12" s="1">
        <v>100</v>
      </c>
      <c r="T12" s="1">
        <v>1</v>
      </c>
      <c r="U12" s="1">
        <f t="shared" si="0"/>
        <v>61833</v>
      </c>
      <c r="V12" s="33">
        <f t="shared" si="1"/>
        <v>1192</v>
      </c>
      <c r="W12" s="3"/>
      <c r="X12" s="27">
        <v>4.1493055555555554E-2</v>
      </c>
      <c r="Y12" s="28">
        <v>0.67</v>
      </c>
      <c r="Z12" s="28">
        <v>1.1856811844619315</v>
      </c>
      <c r="AA12" s="36">
        <v>0.78723770380020142</v>
      </c>
      <c r="AB12" s="35">
        <v>0.72409111261367798</v>
      </c>
      <c r="AC12" s="91">
        <v>1192</v>
      </c>
      <c r="AD12" s="1">
        <v>61833</v>
      </c>
      <c r="AE12" s="97">
        <v>337</v>
      </c>
      <c r="AT12">
        <v>2</v>
      </c>
    </row>
    <row r="13" spans="1:46" x14ac:dyDescent="0.25">
      <c r="A13" s="1">
        <f t="shared" si="2"/>
        <v>8</v>
      </c>
      <c r="B13" s="1" t="s">
        <v>36</v>
      </c>
      <c r="C13" s="13"/>
      <c r="D13" s="13">
        <v>1</v>
      </c>
      <c r="E13" s="1">
        <v>5</v>
      </c>
      <c r="F13" s="1">
        <v>1000</v>
      </c>
      <c r="G13" s="33">
        <v>256</v>
      </c>
      <c r="H13" s="1"/>
      <c r="I13" s="1"/>
      <c r="J13" s="1">
        <v>128</v>
      </c>
      <c r="K13" s="1" t="s">
        <v>6</v>
      </c>
      <c r="L13" s="1" t="s">
        <v>7</v>
      </c>
      <c r="M13" s="1" t="s">
        <v>20</v>
      </c>
      <c r="N13" s="1">
        <v>0.01</v>
      </c>
      <c r="O13" s="1">
        <v>0.9</v>
      </c>
      <c r="P13" s="1"/>
      <c r="Q13" s="1">
        <v>64</v>
      </c>
      <c r="R13" s="1"/>
      <c r="S13" s="1">
        <v>100</v>
      </c>
      <c r="T13" s="1">
        <v>2</v>
      </c>
      <c r="U13" s="1">
        <f t="shared" si="0"/>
        <v>61833</v>
      </c>
      <c r="V13" s="33">
        <f t="shared" si="1"/>
        <v>1192</v>
      </c>
      <c r="W13" s="3"/>
      <c r="X13" s="10">
        <v>4.9444444444444437E-2</v>
      </c>
      <c r="Y13" s="15">
        <v>0.77800000000000002</v>
      </c>
      <c r="Z13" s="15">
        <v>1.3153628718114205</v>
      </c>
      <c r="AA13" s="37">
        <v>0.76554310321807861</v>
      </c>
      <c r="AB13" s="38">
        <v>0.71723377704620361</v>
      </c>
      <c r="AC13" s="90">
        <v>1192</v>
      </c>
      <c r="AD13" s="1">
        <v>61833</v>
      </c>
      <c r="AE13" s="93">
        <v>402</v>
      </c>
      <c r="AF13" s="11"/>
    </row>
    <row r="14" spans="1:46" x14ac:dyDescent="0.25">
      <c r="A14" s="1">
        <f t="shared" si="2"/>
        <v>9</v>
      </c>
      <c r="B14" s="1"/>
      <c r="C14" s="13"/>
      <c r="D14" s="13"/>
      <c r="E14" s="1"/>
      <c r="F14" s="1"/>
      <c r="G14" s="33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33"/>
      <c r="W14" s="3"/>
      <c r="X14" s="10"/>
      <c r="Y14" s="15"/>
      <c r="Z14" s="15"/>
      <c r="AA14" s="37"/>
      <c r="AB14" s="38"/>
      <c r="AC14" s="90"/>
      <c r="AD14" s="1"/>
      <c r="AE14" s="93"/>
      <c r="AF14" s="11"/>
    </row>
    <row r="15" spans="1:46" x14ac:dyDescent="0.25">
      <c r="A15" s="1">
        <f t="shared" si="2"/>
        <v>10</v>
      </c>
      <c r="B15" s="1"/>
      <c r="C15" s="13"/>
      <c r="D15" s="13"/>
      <c r="E15" s="1"/>
      <c r="F15" s="1"/>
      <c r="G15" s="33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33"/>
      <c r="W15" s="3"/>
      <c r="X15" s="10"/>
      <c r="Y15" s="15"/>
      <c r="Z15" s="15"/>
      <c r="AA15" s="37"/>
      <c r="AB15" s="38"/>
      <c r="AC15" s="90"/>
      <c r="AD15" s="1"/>
      <c r="AE15" s="93"/>
      <c r="AF15" s="11"/>
    </row>
    <row r="16" spans="1:46" x14ac:dyDescent="0.25">
      <c r="A16" s="1">
        <f t="shared" si="2"/>
        <v>11</v>
      </c>
      <c r="B16" s="1" t="s">
        <v>38</v>
      </c>
      <c r="C16" s="13"/>
      <c r="D16" s="13">
        <v>1</v>
      </c>
      <c r="E16" s="1">
        <v>5</v>
      </c>
      <c r="F16" s="1">
        <v>1000</v>
      </c>
      <c r="G16" s="33">
        <v>256</v>
      </c>
      <c r="H16" s="1"/>
      <c r="I16" s="1"/>
      <c r="J16" s="1">
        <v>128</v>
      </c>
      <c r="K16" s="1" t="s">
        <v>6</v>
      </c>
      <c r="L16" s="1" t="s">
        <v>7</v>
      </c>
      <c r="M16" s="1" t="s">
        <v>20</v>
      </c>
      <c r="N16" s="1">
        <v>0.01</v>
      </c>
      <c r="O16" s="1">
        <v>0.9</v>
      </c>
      <c r="P16" s="1"/>
      <c r="Q16" s="1">
        <v>64</v>
      </c>
      <c r="R16" s="1"/>
      <c r="S16" s="1">
        <v>100</v>
      </c>
      <c r="T16" s="1">
        <v>1</v>
      </c>
      <c r="U16" s="1">
        <f t="shared" si="0"/>
        <v>48499</v>
      </c>
      <c r="V16" s="33">
        <f t="shared" si="1"/>
        <v>3502</v>
      </c>
      <c r="W16" s="3"/>
      <c r="X16" s="10">
        <v>8.4560185185185197E-2</v>
      </c>
      <c r="Y16" s="15">
        <v>0.71499999999999997</v>
      </c>
      <c r="Z16" s="15">
        <v>2.6013331707457592</v>
      </c>
      <c r="AA16" s="37">
        <v>0.79104232788085938</v>
      </c>
      <c r="AB16" s="38">
        <v>0.58149123191833496</v>
      </c>
      <c r="AC16" s="90">
        <v>3502</v>
      </c>
      <c r="AD16" s="1">
        <v>48499</v>
      </c>
      <c r="AE16" s="93">
        <v>253</v>
      </c>
      <c r="AF16" s="11"/>
      <c r="AT16">
        <v>3</v>
      </c>
    </row>
    <row r="17" spans="1:32" x14ac:dyDescent="0.25">
      <c r="A17" s="1">
        <f t="shared" si="2"/>
        <v>12</v>
      </c>
      <c r="B17" s="1" t="s">
        <v>38</v>
      </c>
      <c r="C17" s="13"/>
      <c r="D17" s="13">
        <v>1</v>
      </c>
      <c r="E17" s="1">
        <v>5</v>
      </c>
      <c r="F17" s="1">
        <v>1000</v>
      </c>
      <c r="G17" s="33">
        <v>256</v>
      </c>
      <c r="H17" s="1"/>
      <c r="I17" s="1"/>
      <c r="J17" s="1">
        <v>128</v>
      </c>
      <c r="K17" s="1" t="s">
        <v>6</v>
      </c>
      <c r="L17" s="1" t="s">
        <v>7</v>
      </c>
      <c r="M17" s="1" t="s">
        <v>20</v>
      </c>
      <c r="N17" s="1">
        <v>0.01</v>
      </c>
      <c r="O17" s="1">
        <v>0.9</v>
      </c>
      <c r="P17" s="1"/>
      <c r="Q17" s="1">
        <v>64</v>
      </c>
      <c r="R17" s="1"/>
      <c r="S17" s="1">
        <v>100</v>
      </c>
      <c r="T17" s="1">
        <v>2</v>
      </c>
      <c r="U17" s="1">
        <f t="shared" si="0"/>
        <v>48499</v>
      </c>
      <c r="V17" s="33">
        <f t="shared" si="1"/>
        <v>3502</v>
      </c>
      <c r="W17" s="3"/>
      <c r="X17" s="10">
        <v>0.16538194444444446</v>
      </c>
      <c r="Y17" s="15">
        <v>0.71499999999999997</v>
      </c>
      <c r="Z17" s="15">
        <v>3.6655960177399858</v>
      </c>
      <c r="AA17" s="37">
        <v>0.78719311952590942</v>
      </c>
      <c r="AB17" s="38">
        <v>0.56202572584152222</v>
      </c>
      <c r="AC17" s="90">
        <v>3502</v>
      </c>
      <c r="AD17" s="1">
        <v>48499</v>
      </c>
      <c r="AE17" s="93">
        <v>456</v>
      </c>
      <c r="AF17" s="11"/>
    </row>
    <row r="18" spans="1:32" x14ac:dyDescent="0.25">
      <c r="A18" s="1">
        <f t="shared" si="2"/>
        <v>13</v>
      </c>
      <c r="B18" s="1" t="s">
        <v>34</v>
      </c>
      <c r="C18" s="13"/>
      <c r="D18" s="13">
        <v>1</v>
      </c>
      <c r="E18" s="1">
        <v>5</v>
      </c>
      <c r="F18" s="1">
        <v>1000</v>
      </c>
      <c r="G18" s="33">
        <v>256</v>
      </c>
      <c r="H18" s="1"/>
      <c r="I18" s="1"/>
      <c r="J18" s="1">
        <v>128</v>
      </c>
      <c r="K18" s="1" t="s">
        <v>6</v>
      </c>
      <c r="L18" s="1" t="s">
        <v>7</v>
      </c>
      <c r="M18" s="1" t="s">
        <v>20</v>
      </c>
      <c r="N18" s="1">
        <v>0.01</v>
      </c>
      <c r="O18" s="1">
        <v>0.9</v>
      </c>
      <c r="P18" s="1"/>
      <c r="Q18" s="1">
        <v>64</v>
      </c>
      <c r="R18" s="1"/>
      <c r="S18" s="1">
        <v>100</v>
      </c>
      <c r="T18" s="1">
        <v>1</v>
      </c>
      <c r="U18" s="1">
        <f t="shared" si="0"/>
        <v>48099</v>
      </c>
      <c r="V18" s="33">
        <f t="shared" si="1"/>
        <v>1331</v>
      </c>
      <c r="W18" s="3"/>
      <c r="X18" s="25">
        <v>3.1331018518518515E-2</v>
      </c>
      <c r="Y18" s="26">
        <v>0.746</v>
      </c>
      <c r="Z18" s="26">
        <v>1.4522928466657281</v>
      </c>
      <c r="AA18" s="35">
        <v>0.7664605975151062</v>
      </c>
      <c r="AB18" s="35">
        <v>0.68323684692382802</v>
      </c>
      <c r="AC18" s="91">
        <v>1331</v>
      </c>
      <c r="AD18" s="1">
        <v>48099</v>
      </c>
      <c r="AE18" s="93">
        <v>307</v>
      </c>
      <c r="AF18" s="11"/>
    </row>
    <row r="19" spans="1:32" x14ac:dyDescent="0.25">
      <c r="A19" s="1">
        <f t="shared" si="2"/>
        <v>14</v>
      </c>
      <c r="B19" s="1" t="s">
        <v>34</v>
      </c>
      <c r="C19" s="13"/>
      <c r="D19" s="13">
        <v>1</v>
      </c>
      <c r="E19" s="1">
        <v>5</v>
      </c>
      <c r="F19" s="1">
        <v>1000</v>
      </c>
      <c r="G19" s="33">
        <v>256</v>
      </c>
      <c r="H19" s="1"/>
      <c r="I19" s="1"/>
      <c r="J19" s="1">
        <v>128</v>
      </c>
      <c r="K19" s="1" t="s">
        <v>6</v>
      </c>
      <c r="L19" s="1" t="s">
        <v>7</v>
      </c>
      <c r="M19" s="1" t="s">
        <v>20</v>
      </c>
      <c r="N19" s="1">
        <v>0.01</v>
      </c>
      <c r="O19" s="1">
        <v>0.9</v>
      </c>
      <c r="P19" s="1"/>
      <c r="Q19" s="1">
        <v>64</v>
      </c>
      <c r="R19" s="1"/>
      <c r="S19" s="1">
        <v>100</v>
      </c>
      <c r="T19" s="1">
        <v>2</v>
      </c>
      <c r="U19" s="1">
        <f t="shared" si="0"/>
        <v>48099</v>
      </c>
      <c r="V19" s="33">
        <f t="shared" si="1"/>
        <v>1331</v>
      </c>
      <c r="W19" s="3"/>
      <c r="X19" s="25">
        <v>4.1990740740740745E-2</v>
      </c>
      <c r="Y19" s="26">
        <v>0.82099999999999995</v>
      </c>
      <c r="Z19" s="26">
        <v>1.696306726572439</v>
      </c>
      <c r="AA19" s="35">
        <v>0.74819105863571167</v>
      </c>
      <c r="AB19" s="35">
        <v>0.66999334096908569</v>
      </c>
      <c r="AC19" s="91">
        <v>1331</v>
      </c>
      <c r="AD19" s="1">
        <v>48099</v>
      </c>
      <c r="AE19" s="93">
        <v>413</v>
      </c>
      <c r="AF19" s="11"/>
    </row>
    <row r="20" spans="1:32" x14ac:dyDescent="0.25">
      <c r="A20" s="1">
        <f t="shared" si="2"/>
        <v>15</v>
      </c>
      <c r="B20" s="1"/>
      <c r="C20" s="13"/>
      <c r="D20" s="13"/>
      <c r="E20" s="1"/>
      <c r="F20" s="1"/>
      <c r="G20" s="33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33"/>
      <c r="W20" s="3"/>
      <c r="X20" s="25"/>
      <c r="Y20" s="26"/>
      <c r="Z20" s="89"/>
      <c r="AA20" s="35"/>
      <c r="AB20" s="35"/>
      <c r="AC20" s="91"/>
      <c r="AD20" s="1"/>
      <c r="AE20" s="93"/>
      <c r="AF20" s="11"/>
    </row>
    <row r="21" spans="1:32" x14ac:dyDescent="0.25">
      <c r="A21" s="1">
        <f t="shared" si="2"/>
        <v>16</v>
      </c>
      <c r="B21" s="1"/>
      <c r="C21" s="13"/>
      <c r="D21" s="13"/>
      <c r="E21" s="1"/>
      <c r="F21" s="1"/>
      <c r="G21" s="33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33"/>
      <c r="W21" s="3"/>
      <c r="X21" s="25"/>
      <c r="Y21" s="26"/>
      <c r="Z21" s="89"/>
      <c r="AA21" s="35"/>
      <c r="AB21" s="35"/>
      <c r="AC21" s="91"/>
      <c r="AD21" s="1"/>
      <c r="AE21" s="93"/>
      <c r="AF21" s="11"/>
    </row>
    <row r="22" spans="1:32" x14ac:dyDescent="0.25">
      <c r="A22" s="1">
        <f t="shared" si="2"/>
        <v>17</v>
      </c>
      <c r="B22" s="1" t="s">
        <v>37</v>
      </c>
      <c r="C22" s="13"/>
      <c r="D22" s="13">
        <v>1</v>
      </c>
      <c r="E22" s="1">
        <v>5</v>
      </c>
      <c r="F22" s="1">
        <v>1000</v>
      </c>
      <c r="G22" s="33">
        <v>256</v>
      </c>
      <c r="H22" s="1"/>
      <c r="I22" s="1"/>
      <c r="J22" s="1">
        <v>128</v>
      </c>
      <c r="K22" s="1" t="s">
        <v>6</v>
      </c>
      <c r="L22" s="1" t="s">
        <v>7</v>
      </c>
      <c r="M22" s="1" t="s">
        <v>20</v>
      </c>
      <c r="N22" s="1">
        <v>0.01</v>
      </c>
      <c r="O22" s="1">
        <v>0.9</v>
      </c>
      <c r="P22" s="1"/>
      <c r="Q22" s="1">
        <v>64</v>
      </c>
      <c r="R22" s="1"/>
      <c r="S22" s="1">
        <v>100</v>
      </c>
      <c r="T22" s="1">
        <v>1</v>
      </c>
      <c r="U22" s="1">
        <f t="shared" si="0"/>
        <v>43418</v>
      </c>
      <c r="V22" s="33">
        <f t="shared" si="1"/>
        <v>2415</v>
      </c>
      <c r="W22" s="3"/>
      <c r="X22" s="10">
        <v>4.8101851851851847E-2</v>
      </c>
      <c r="Y22" s="15">
        <v>0.58299999999999996</v>
      </c>
      <c r="Z22" s="16">
        <v>2.0926589431978733</v>
      </c>
      <c r="AA22" s="37">
        <v>0.84355038404464722</v>
      </c>
      <c r="AB22" s="38">
        <v>0.65911185741424561</v>
      </c>
      <c r="AC22" s="90">
        <v>2415</v>
      </c>
      <c r="AD22" s="1">
        <v>43418</v>
      </c>
      <c r="AE22" s="93">
        <v>279</v>
      </c>
      <c r="AF22" s="11"/>
    </row>
    <row r="23" spans="1:32" x14ac:dyDescent="0.25">
      <c r="A23" s="1">
        <f t="shared" si="2"/>
        <v>18</v>
      </c>
      <c r="B23" s="1" t="s">
        <v>37</v>
      </c>
      <c r="C23" s="13"/>
      <c r="D23" s="13">
        <v>1</v>
      </c>
      <c r="E23" s="1">
        <v>5</v>
      </c>
      <c r="F23" s="1">
        <v>1000</v>
      </c>
      <c r="G23" s="33">
        <v>256</v>
      </c>
      <c r="H23" s="1"/>
      <c r="I23" s="1"/>
      <c r="J23" s="1">
        <v>128</v>
      </c>
      <c r="K23" s="1" t="s">
        <v>6</v>
      </c>
      <c r="L23" s="1" t="s">
        <v>7</v>
      </c>
      <c r="M23" s="1" t="s">
        <v>20</v>
      </c>
      <c r="N23" s="1">
        <v>0.01</v>
      </c>
      <c r="O23" s="1">
        <v>0.9</v>
      </c>
      <c r="P23" s="1"/>
      <c r="Q23" s="1">
        <v>64</v>
      </c>
      <c r="R23" s="1"/>
      <c r="S23" s="1">
        <v>100</v>
      </c>
      <c r="T23" s="1">
        <v>2</v>
      </c>
      <c r="U23" s="1">
        <f t="shared" si="0"/>
        <v>43418</v>
      </c>
      <c r="V23" s="33">
        <f t="shared" si="1"/>
        <v>2415</v>
      </c>
      <c r="W23" s="3"/>
      <c r="X23" s="10">
        <v>7.1736111111111112E-2</v>
      </c>
      <c r="Y23" s="15">
        <v>0.66800000000000004</v>
      </c>
      <c r="Z23" s="15">
        <v>2.8204192518748608</v>
      </c>
      <c r="AA23" s="37">
        <v>0.822113037109375</v>
      </c>
      <c r="AB23" s="38">
        <v>0.65008294582366943</v>
      </c>
      <c r="AC23" s="90">
        <v>2415</v>
      </c>
      <c r="AD23" s="1">
        <v>43418</v>
      </c>
      <c r="AE23" s="93">
        <v>417</v>
      </c>
      <c r="AF23" s="11"/>
    </row>
    <row r="24" spans="1:32" x14ac:dyDescent="0.25">
      <c r="A24" s="1">
        <f t="shared" si="2"/>
        <v>19</v>
      </c>
      <c r="B24" s="1" t="s">
        <v>43</v>
      </c>
      <c r="C24" s="13"/>
      <c r="D24" s="13">
        <v>1</v>
      </c>
      <c r="E24" s="1">
        <v>5</v>
      </c>
      <c r="F24" s="1">
        <v>1000</v>
      </c>
      <c r="G24" s="33">
        <v>256</v>
      </c>
      <c r="H24" s="1"/>
      <c r="I24" s="1"/>
      <c r="J24" s="1">
        <v>128</v>
      </c>
      <c r="K24" s="1" t="s">
        <v>6</v>
      </c>
      <c r="L24" s="1" t="s">
        <v>7</v>
      </c>
      <c r="M24" s="1" t="s">
        <v>20</v>
      </c>
      <c r="N24" s="1">
        <v>0.01</v>
      </c>
      <c r="O24" s="1">
        <v>0.9</v>
      </c>
      <c r="P24" s="1"/>
      <c r="Q24" s="1">
        <v>64</v>
      </c>
      <c r="R24" s="1"/>
      <c r="S24" s="1">
        <v>100</v>
      </c>
      <c r="T24" s="1">
        <v>1</v>
      </c>
      <c r="U24" s="1">
        <f t="shared" si="0"/>
        <v>35604</v>
      </c>
      <c r="V24" s="33">
        <f t="shared" si="1"/>
        <v>917</v>
      </c>
      <c r="W24" s="3"/>
      <c r="X24" s="10">
        <v>2.6944444444444441E-2</v>
      </c>
      <c r="Y24" s="15">
        <v>0.442</v>
      </c>
      <c r="Z24" s="15">
        <v>1.2803030165929472</v>
      </c>
      <c r="AA24" s="37">
        <v>0.8755805492401123</v>
      </c>
      <c r="AB24" s="38">
        <v>0.78674155473709106</v>
      </c>
      <c r="AC24" s="90">
        <v>917</v>
      </c>
      <c r="AD24" s="1">
        <v>35604</v>
      </c>
      <c r="AE24" s="93">
        <v>432</v>
      </c>
      <c r="AF24" s="11"/>
    </row>
    <row r="25" spans="1:32" x14ac:dyDescent="0.25">
      <c r="A25" s="1">
        <f t="shared" si="2"/>
        <v>20</v>
      </c>
      <c r="B25" s="1" t="s">
        <v>43</v>
      </c>
      <c r="C25" s="13"/>
      <c r="D25" s="13">
        <v>1</v>
      </c>
      <c r="E25" s="1">
        <v>5</v>
      </c>
      <c r="F25" s="1">
        <v>1000</v>
      </c>
      <c r="G25" s="33">
        <v>256</v>
      </c>
      <c r="H25" s="1"/>
      <c r="I25" s="1"/>
      <c r="J25" s="1">
        <v>128</v>
      </c>
      <c r="K25" s="1" t="s">
        <v>6</v>
      </c>
      <c r="L25" s="1" t="s">
        <v>7</v>
      </c>
      <c r="M25" s="1" t="s">
        <v>20</v>
      </c>
      <c r="N25" s="1">
        <v>0.01</v>
      </c>
      <c r="O25" s="1">
        <v>0.9</v>
      </c>
      <c r="P25" s="1"/>
      <c r="Q25" s="1">
        <v>64</v>
      </c>
      <c r="R25" s="1"/>
      <c r="S25" s="1">
        <v>100</v>
      </c>
      <c r="T25" s="1">
        <v>2</v>
      </c>
      <c r="U25" s="1">
        <f t="shared" si="0"/>
        <v>35604</v>
      </c>
      <c r="V25" s="33">
        <f t="shared" si="1"/>
        <v>917</v>
      </c>
      <c r="W25" s="3"/>
      <c r="X25" s="87">
        <v>3.6030092592592593E-2</v>
      </c>
      <c r="Y25" s="53">
        <v>0.55300000000000005</v>
      </c>
      <c r="Z25" s="53">
        <v>1.4277657967203119</v>
      </c>
      <c r="AA25" s="38">
        <v>0.85191011428833008</v>
      </c>
      <c r="AB25" s="38">
        <v>0.77865171432495117</v>
      </c>
      <c r="AC25" s="90">
        <v>917</v>
      </c>
      <c r="AD25" s="88">
        <v>35604</v>
      </c>
      <c r="AE25" s="93">
        <v>579</v>
      </c>
      <c r="AF25" s="11"/>
    </row>
    <row r="26" spans="1:32" x14ac:dyDescent="0.25">
      <c r="A26" s="1">
        <f t="shared" si="2"/>
        <v>21</v>
      </c>
      <c r="B26" s="1" t="s">
        <v>44</v>
      </c>
      <c r="C26" s="13"/>
      <c r="D26" s="13">
        <v>1</v>
      </c>
      <c r="E26" s="1">
        <v>5</v>
      </c>
      <c r="F26" s="1">
        <v>1000</v>
      </c>
      <c r="G26" s="33">
        <v>256</v>
      </c>
      <c r="H26" s="1"/>
      <c r="I26" s="1"/>
      <c r="J26" s="1">
        <v>128</v>
      </c>
      <c r="K26" s="1" t="s">
        <v>6</v>
      </c>
      <c r="L26" s="1" t="s">
        <v>7</v>
      </c>
      <c r="M26" s="1" t="s">
        <v>20</v>
      </c>
      <c r="N26" s="1">
        <v>0.01</v>
      </c>
      <c r="O26" s="1">
        <v>0.9</v>
      </c>
      <c r="P26" s="1"/>
      <c r="Q26" s="1">
        <v>64</v>
      </c>
      <c r="R26" s="1"/>
      <c r="S26" s="1">
        <v>100</v>
      </c>
      <c r="T26" s="1">
        <v>1</v>
      </c>
      <c r="U26" s="1">
        <f t="shared" si="0"/>
        <v>34645</v>
      </c>
      <c r="V26" s="33">
        <f t="shared" si="1"/>
        <v>726</v>
      </c>
      <c r="W26" s="3"/>
      <c r="X26" s="10">
        <v>2.3854166666666666E-2</v>
      </c>
      <c r="Y26" s="15">
        <v>0.43099999999999999</v>
      </c>
      <c r="Z26" s="15">
        <v>1.1314112236642655</v>
      </c>
      <c r="AA26" s="38">
        <v>0.87844496965408325</v>
      </c>
      <c r="AB26" s="38">
        <v>0.79851229429244897</v>
      </c>
      <c r="AC26" s="92">
        <v>726</v>
      </c>
      <c r="AD26" s="1">
        <v>34645</v>
      </c>
      <c r="AE26" s="93">
        <v>450</v>
      </c>
      <c r="AF26" s="11"/>
    </row>
    <row r="27" spans="1:32" x14ac:dyDescent="0.25">
      <c r="A27" s="1">
        <f t="shared" si="2"/>
        <v>22</v>
      </c>
      <c r="B27" s="1" t="s">
        <v>44</v>
      </c>
      <c r="C27" s="13"/>
      <c r="D27" s="13">
        <v>1</v>
      </c>
      <c r="E27" s="1">
        <v>5</v>
      </c>
      <c r="F27" s="1">
        <v>1000</v>
      </c>
      <c r="G27" s="33">
        <v>256</v>
      </c>
      <c r="H27" s="1"/>
      <c r="I27" s="1"/>
      <c r="J27" s="1">
        <v>128</v>
      </c>
      <c r="K27" s="1" t="s">
        <v>6</v>
      </c>
      <c r="L27" s="1" t="s">
        <v>7</v>
      </c>
      <c r="M27" s="1" t="s">
        <v>20</v>
      </c>
      <c r="N27" s="1">
        <v>0.01</v>
      </c>
      <c r="O27" s="1">
        <v>0.9</v>
      </c>
      <c r="P27" s="1"/>
      <c r="Q27" s="1">
        <v>64</v>
      </c>
      <c r="R27" s="1"/>
      <c r="S27" s="1">
        <v>100</v>
      </c>
      <c r="T27" s="1">
        <v>2</v>
      </c>
      <c r="U27" s="1">
        <f t="shared" si="0"/>
        <v>34645</v>
      </c>
      <c r="V27" s="33">
        <f t="shared" si="1"/>
        <v>726</v>
      </c>
      <c r="W27" s="3"/>
      <c r="X27" s="10">
        <v>3.2916666666666664E-2</v>
      </c>
      <c r="Y27" s="15">
        <v>0.48399999999999999</v>
      </c>
      <c r="Z27" s="15">
        <v>1.1804473308998833</v>
      </c>
      <c r="AA27" s="38">
        <v>0.86520397663116455</v>
      </c>
      <c r="AB27" s="38">
        <v>0.78524422645568848</v>
      </c>
      <c r="AC27" s="92">
        <v>726</v>
      </c>
      <c r="AD27" s="1">
        <v>34645</v>
      </c>
      <c r="AE27" s="93">
        <v>619</v>
      </c>
      <c r="AF27" s="11"/>
    </row>
    <row r="28" spans="1:32" x14ac:dyDescent="0.25">
      <c r="A28" s="1">
        <f t="shared" si="2"/>
        <v>23</v>
      </c>
      <c r="B28" s="1"/>
      <c r="C28" s="13"/>
      <c r="D28" s="13"/>
      <c r="E28" s="1"/>
      <c r="F28" s="1"/>
      <c r="G28" s="33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33"/>
      <c r="W28" s="3"/>
      <c r="X28" s="10"/>
      <c r="Y28" s="15"/>
      <c r="Z28" s="15"/>
      <c r="AA28" s="38"/>
      <c r="AB28" s="38"/>
      <c r="AC28" s="92"/>
      <c r="AD28" s="1"/>
      <c r="AE28" s="93"/>
      <c r="AF28" s="11"/>
    </row>
    <row r="29" spans="1:32" x14ac:dyDescent="0.25">
      <c r="A29" s="1">
        <f t="shared" si="2"/>
        <v>24</v>
      </c>
      <c r="B29" s="1"/>
      <c r="C29" s="13"/>
      <c r="D29" s="13"/>
      <c r="E29" s="1"/>
      <c r="F29" s="1"/>
      <c r="G29" s="33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33"/>
      <c r="W29" s="3"/>
      <c r="X29" s="10"/>
      <c r="Y29" s="15"/>
      <c r="Z29" s="15"/>
      <c r="AA29" s="38"/>
      <c r="AB29" s="38"/>
      <c r="AC29" s="92"/>
      <c r="AD29" s="1"/>
      <c r="AE29" s="93"/>
      <c r="AF29" s="11"/>
    </row>
    <row r="30" spans="1:32" x14ac:dyDescent="0.25">
      <c r="A30" s="1">
        <f t="shared" si="2"/>
        <v>25</v>
      </c>
      <c r="B30" s="1"/>
      <c r="C30" s="13"/>
      <c r="D30" s="13"/>
      <c r="E30" s="1"/>
      <c r="F30" s="1"/>
      <c r="G30" s="33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33"/>
      <c r="W30" s="3"/>
      <c r="X30" s="10"/>
      <c r="Y30" s="15"/>
      <c r="Z30" s="15"/>
      <c r="AA30" s="38"/>
      <c r="AB30" s="38"/>
      <c r="AC30" s="92"/>
      <c r="AD30" s="1"/>
      <c r="AE30" s="93"/>
      <c r="AF30" s="11"/>
    </row>
    <row r="31" spans="1:32" x14ac:dyDescent="0.25">
      <c r="A31" s="1">
        <f t="shared" si="2"/>
        <v>26</v>
      </c>
      <c r="B31" s="1"/>
      <c r="C31" s="13"/>
      <c r="D31" s="13"/>
      <c r="E31" s="1"/>
      <c r="F31" s="1"/>
      <c r="G31" s="33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33"/>
      <c r="W31" s="3"/>
      <c r="X31" s="10"/>
      <c r="Y31" s="15"/>
      <c r="Z31" s="15"/>
      <c r="AA31" s="38"/>
      <c r="AB31" s="38"/>
      <c r="AC31" s="92"/>
      <c r="AD31" s="1"/>
      <c r="AE31" s="93"/>
      <c r="AF31" s="11"/>
    </row>
    <row r="32" spans="1:32" x14ac:dyDescent="0.25">
      <c r="A32" s="1">
        <f t="shared" si="2"/>
        <v>27</v>
      </c>
      <c r="B32" s="1" t="s">
        <v>42</v>
      </c>
      <c r="C32" s="13"/>
      <c r="D32" s="13">
        <v>1</v>
      </c>
      <c r="E32" s="1">
        <v>5</v>
      </c>
      <c r="F32" s="1">
        <v>1000</v>
      </c>
      <c r="G32" s="33">
        <v>256</v>
      </c>
      <c r="H32" s="1"/>
      <c r="I32" s="1"/>
      <c r="J32" s="1">
        <v>128</v>
      </c>
      <c r="K32" s="1" t="s">
        <v>6</v>
      </c>
      <c r="L32" s="1" t="s">
        <v>7</v>
      </c>
      <c r="M32" s="1" t="s">
        <v>20</v>
      </c>
      <c r="N32" s="1">
        <v>0.01</v>
      </c>
      <c r="O32" s="1">
        <v>0.9</v>
      </c>
      <c r="P32" s="1"/>
      <c r="Q32" s="1">
        <v>64</v>
      </c>
      <c r="R32" s="1"/>
      <c r="S32" s="1">
        <v>100</v>
      </c>
      <c r="T32" s="1">
        <v>1</v>
      </c>
      <c r="U32" s="1">
        <f t="shared" si="0"/>
        <v>27624</v>
      </c>
      <c r="V32" s="33">
        <f t="shared" si="1"/>
        <v>1758</v>
      </c>
      <c r="W32" s="3"/>
      <c r="X32" s="14">
        <v>3.1527777777777773E-2</v>
      </c>
      <c r="Y32" s="15">
        <v>0.41899999999999998</v>
      </c>
      <c r="Z32" s="15">
        <v>2.0840078247879656</v>
      </c>
      <c r="AA32" s="37">
        <v>0.87897658348083496</v>
      </c>
      <c r="AB32" s="38">
        <v>0.74946416378021197</v>
      </c>
      <c r="AC32" s="90">
        <v>1758</v>
      </c>
      <c r="AD32" s="1">
        <v>27624</v>
      </c>
      <c r="AE32" s="93">
        <v>416</v>
      </c>
      <c r="AF32" s="11"/>
    </row>
    <row r="33" spans="1:32" x14ac:dyDescent="0.25">
      <c r="A33" s="1">
        <f t="shared" si="2"/>
        <v>28</v>
      </c>
      <c r="B33" s="1" t="s">
        <v>42</v>
      </c>
      <c r="C33" s="13"/>
      <c r="D33" s="13">
        <v>1</v>
      </c>
      <c r="E33" s="1">
        <v>5</v>
      </c>
      <c r="F33" s="1">
        <v>1000</v>
      </c>
      <c r="G33" s="33">
        <v>256</v>
      </c>
      <c r="H33" s="1"/>
      <c r="I33" s="1"/>
      <c r="J33" s="1">
        <v>128</v>
      </c>
      <c r="K33" s="1" t="s">
        <v>6</v>
      </c>
      <c r="L33" s="1" t="s">
        <v>7</v>
      </c>
      <c r="M33" s="1" t="s">
        <v>20</v>
      </c>
      <c r="N33" s="1">
        <v>0.01</v>
      </c>
      <c r="O33" s="1">
        <v>0.9</v>
      </c>
      <c r="P33" s="1"/>
      <c r="Q33" s="1">
        <v>64</v>
      </c>
      <c r="R33" s="1"/>
      <c r="S33" s="1">
        <v>100</v>
      </c>
      <c r="T33" s="1">
        <v>2</v>
      </c>
      <c r="U33" s="1">
        <f t="shared" si="0"/>
        <v>27624</v>
      </c>
      <c r="V33" s="33">
        <f t="shared" si="1"/>
        <v>1758</v>
      </c>
      <c r="W33" s="3"/>
      <c r="X33" s="14">
        <v>5.4212962962962963E-2</v>
      </c>
      <c r="Y33" s="15">
        <v>0.45100000000000001</v>
      </c>
      <c r="Z33" s="15">
        <v>2.9258870003967505</v>
      </c>
      <c r="AA33" s="37">
        <v>0.86941832304000854</v>
      </c>
      <c r="AB33" s="38">
        <v>0.74265027046203613</v>
      </c>
      <c r="AC33" s="90">
        <v>1758</v>
      </c>
      <c r="AD33" s="1">
        <v>27624</v>
      </c>
      <c r="AE33" s="93">
        <v>717</v>
      </c>
      <c r="AF33" s="11"/>
    </row>
    <row r="34" spans="1:32" s="85" customFormat="1" x14ac:dyDescent="0.25">
      <c r="A34" s="1">
        <f t="shared" si="2"/>
        <v>29</v>
      </c>
      <c r="B34" s="78" t="s">
        <v>39</v>
      </c>
      <c r="C34" s="79"/>
      <c r="D34" s="79">
        <v>1</v>
      </c>
      <c r="E34" s="78">
        <v>5</v>
      </c>
      <c r="F34" s="78">
        <v>1000</v>
      </c>
      <c r="G34" s="80">
        <v>256</v>
      </c>
      <c r="H34" s="78"/>
      <c r="I34" s="78"/>
      <c r="J34" s="78">
        <v>128</v>
      </c>
      <c r="K34" s="78" t="s">
        <v>6</v>
      </c>
      <c r="L34" s="78" t="s">
        <v>7</v>
      </c>
      <c r="M34" s="78" t="s">
        <v>20</v>
      </c>
      <c r="N34" s="78">
        <v>0.01</v>
      </c>
      <c r="O34" s="78">
        <v>0.9</v>
      </c>
      <c r="P34" s="78"/>
      <c r="Q34" s="78">
        <v>64</v>
      </c>
      <c r="R34" s="78"/>
      <c r="S34" s="78">
        <v>100</v>
      </c>
      <c r="T34" s="78">
        <v>3</v>
      </c>
      <c r="U34" s="78">
        <f t="shared" ref="U34:U51" si="3">AD34</f>
        <v>67985</v>
      </c>
      <c r="V34" s="80">
        <f t="shared" ref="V34:V51" si="4">AC34</f>
        <v>2488</v>
      </c>
      <c r="W34" s="81"/>
      <c r="X34" s="82">
        <v>6.0717592592592594E-2</v>
      </c>
      <c r="Y34" s="83">
        <v>1.5229999999999999</v>
      </c>
      <c r="Z34" s="83">
        <v>2.0345987340483167</v>
      </c>
      <c r="AA34" s="84">
        <v>0.46023339033126831</v>
      </c>
      <c r="AB34" s="84">
        <v>0.39638739824295044</v>
      </c>
      <c r="AC34" s="95">
        <v>2488</v>
      </c>
      <c r="AD34" s="78">
        <v>67985</v>
      </c>
      <c r="AE34" s="95">
        <v>531</v>
      </c>
      <c r="AF34" s="78"/>
    </row>
    <row r="35" spans="1:32" x14ac:dyDescent="0.25">
      <c r="A35" s="102">
        <f t="shared" si="2"/>
        <v>30</v>
      </c>
      <c r="B35" s="102" t="s">
        <v>39</v>
      </c>
      <c r="C35" s="103"/>
      <c r="D35" s="103">
        <v>1</v>
      </c>
      <c r="E35" s="102">
        <v>5</v>
      </c>
      <c r="F35" s="102">
        <v>1000</v>
      </c>
      <c r="G35" s="104">
        <v>256</v>
      </c>
      <c r="H35" s="102"/>
      <c r="I35" s="102"/>
      <c r="J35" s="102">
        <v>128</v>
      </c>
      <c r="K35" s="102" t="s">
        <v>6</v>
      </c>
      <c r="L35" s="102" t="s">
        <v>7</v>
      </c>
      <c r="M35" s="102" t="s">
        <v>20</v>
      </c>
      <c r="N35" s="102">
        <v>0.01</v>
      </c>
      <c r="O35" s="102">
        <v>0.9</v>
      </c>
      <c r="P35" s="102"/>
      <c r="Q35" s="102">
        <v>64</v>
      </c>
      <c r="R35" s="102"/>
      <c r="S35" s="102">
        <v>100</v>
      </c>
      <c r="T35" s="102">
        <v>4</v>
      </c>
      <c r="U35" s="102">
        <f t="shared" si="3"/>
        <v>67985</v>
      </c>
      <c r="V35" s="104">
        <f t="shared" si="4"/>
        <v>2488</v>
      </c>
      <c r="W35" s="105"/>
      <c r="X35" s="106">
        <v>7.4664351851851843E-2</v>
      </c>
      <c r="Y35" s="107">
        <v>1.55</v>
      </c>
      <c r="Z35" s="107">
        <v>2.3033486354432404</v>
      </c>
      <c r="AA35" s="108">
        <v>0.45405510067939758</v>
      </c>
      <c r="AB35" s="108">
        <v>0.38138386607170105</v>
      </c>
      <c r="AC35" s="109">
        <v>2488</v>
      </c>
      <c r="AD35" s="102">
        <v>67985</v>
      </c>
      <c r="AE35" s="109">
        <v>651</v>
      </c>
      <c r="AF35" s="1"/>
    </row>
    <row r="36" spans="1:32" x14ac:dyDescent="0.25">
      <c r="A36" s="1">
        <f t="shared" si="2"/>
        <v>31</v>
      </c>
      <c r="B36" s="1" t="s">
        <v>35</v>
      </c>
      <c r="C36" s="13"/>
      <c r="D36" s="13">
        <v>1</v>
      </c>
      <c r="E36" s="1">
        <v>5</v>
      </c>
      <c r="F36" s="1">
        <v>1000</v>
      </c>
      <c r="G36" s="33">
        <v>256</v>
      </c>
      <c r="H36" s="1"/>
      <c r="I36" s="1"/>
      <c r="J36" s="1">
        <v>128</v>
      </c>
      <c r="K36" s="1" t="s">
        <v>6</v>
      </c>
      <c r="L36" s="1" t="s">
        <v>7</v>
      </c>
      <c r="M36" s="1" t="s">
        <v>20</v>
      </c>
      <c r="N36" s="1">
        <v>0.01</v>
      </c>
      <c r="O36" s="1">
        <v>0.9</v>
      </c>
      <c r="P36" s="1"/>
      <c r="Q36" s="1">
        <v>64</v>
      </c>
      <c r="R36" s="1"/>
      <c r="S36" s="1">
        <v>100</v>
      </c>
      <c r="T36" s="1">
        <v>3</v>
      </c>
      <c r="U36" s="1">
        <f t="shared" si="3"/>
        <v>64303</v>
      </c>
      <c r="V36" s="33">
        <f t="shared" si="4"/>
        <v>3638</v>
      </c>
      <c r="W36" s="3"/>
      <c r="X36" s="14">
        <v>7.1851851851851847E-2</v>
      </c>
      <c r="Y36" s="15">
        <v>1.4790000000000001</v>
      </c>
      <c r="Z36" s="15">
        <v>2.3089244679010488</v>
      </c>
      <c r="AA36" s="37">
        <v>0.47013935446739197</v>
      </c>
      <c r="AB36" s="37">
        <v>0.39558321237564087</v>
      </c>
      <c r="AC36" s="93">
        <v>3638</v>
      </c>
      <c r="AD36" s="1">
        <v>64303</v>
      </c>
      <c r="AE36" s="93">
        <v>481</v>
      </c>
      <c r="AF36" s="1"/>
    </row>
    <row r="37" spans="1:32" x14ac:dyDescent="0.25">
      <c r="A37" s="1">
        <f t="shared" si="2"/>
        <v>32</v>
      </c>
      <c r="B37" s="1" t="s">
        <v>35</v>
      </c>
      <c r="C37" s="13"/>
      <c r="D37" s="13">
        <v>1</v>
      </c>
      <c r="E37" s="1">
        <v>5</v>
      </c>
      <c r="F37" s="1">
        <v>1000</v>
      </c>
      <c r="G37" s="33">
        <v>256</v>
      </c>
      <c r="H37" s="1"/>
      <c r="I37" s="1"/>
      <c r="J37" s="1">
        <v>128</v>
      </c>
      <c r="K37" s="1" t="s">
        <v>6</v>
      </c>
      <c r="L37" s="1" t="s">
        <v>7</v>
      </c>
      <c r="M37" s="1" t="s">
        <v>20</v>
      </c>
      <c r="N37" s="1">
        <v>0.01</v>
      </c>
      <c r="O37" s="1">
        <v>0.9</v>
      </c>
      <c r="P37" s="1"/>
      <c r="Q37" s="1">
        <v>64</v>
      </c>
      <c r="R37" s="1"/>
      <c r="S37" s="1">
        <v>100</v>
      </c>
      <c r="T37" s="1">
        <v>4</v>
      </c>
      <c r="U37" s="1">
        <f t="shared" si="3"/>
        <v>64303</v>
      </c>
      <c r="V37" s="33">
        <f t="shared" si="4"/>
        <v>3638</v>
      </c>
      <c r="W37" s="3"/>
      <c r="X37" s="14">
        <v>9.2002314814814815E-2</v>
      </c>
      <c r="Y37" s="15">
        <v>1.536</v>
      </c>
      <c r="Z37" s="15">
        <v>2.5635950273970609</v>
      </c>
      <c r="AA37" s="37">
        <v>0.46068346500396729</v>
      </c>
      <c r="AB37" s="37">
        <v>0.39023327827453613</v>
      </c>
      <c r="AC37" s="93">
        <v>3638</v>
      </c>
      <c r="AD37" s="1">
        <v>64303</v>
      </c>
      <c r="AE37" s="93">
        <v>617</v>
      </c>
      <c r="AF37" s="1"/>
    </row>
    <row r="38" spans="1:32" x14ac:dyDescent="0.25">
      <c r="A38" s="1">
        <f t="shared" si="2"/>
        <v>33</v>
      </c>
      <c r="B38" s="1" t="s">
        <v>36</v>
      </c>
      <c r="C38" s="13"/>
      <c r="D38" s="13">
        <v>1</v>
      </c>
      <c r="E38" s="1">
        <v>5</v>
      </c>
      <c r="F38" s="1">
        <v>1000</v>
      </c>
      <c r="G38" s="33">
        <v>256</v>
      </c>
      <c r="H38" s="1"/>
      <c r="I38" s="1"/>
      <c r="J38" s="1">
        <v>128</v>
      </c>
      <c r="K38" s="1" t="s">
        <v>6</v>
      </c>
      <c r="L38" s="1" t="s">
        <v>7</v>
      </c>
      <c r="M38" s="1" t="s">
        <v>20</v>
      </c>
      <c r="N38" s="1">
        <v>0.01</v>
      </c>
      <c r="O38" s="1">
        <v>0.9</v>
      </c>
      <c r="P38" s="1"/>
      <c r="Q38" s="1">
        <v>64</v>
      </c>
      <c r="R38" s="1"/>
      <c r="S38" s="1">
        <v>100</v>
      </c>
      <c r="T38" s="1">
        <v>3</v>
      </c>
      <c r="U38" s="1">
        <f t="shared" si="3"/>
        <v>61833</v>
      </c>
      <c r="V38" s="33">
        <f t="shared" si="4"/>
        <v>1192</v>
      </c>
      <c r="W38" s="3"/>
      <c r="X38" s="14">
        <v>2.7870370370370368E-2</v>
      </c>
      <c r="Y38" s="15">
        <v>1.331</v>
      </c>
      <c r="Z38" s="15">
        <v>1.504940551362844</v>
      </c>
      <c r="AA38" s="37">
        <v>0.47262296080589294</v>
      </c>
      <c r="AB38" s="37">
        <v>0.45076984167098999</v>
      </c>
      <c r="AC38" s="93">
        <v>1192</v>
      </c>
      <c r="AD38" s="1">
        <v>61833</v>
      </c>
      <c r="AE38" s="93">
        <v>381</v>
      </c>
      <c r="AF38" s="1"/>
    </row>
    <row r="39" spans="1:32" x14ac:dyDescent="0.25">
      <c r="A39" s="1">
        <f t="shared" si="2"/>
        <v>34</v>
      </c>
      <c r="B39" s="1" t="s">
        <v>36</v>
      </c>
      <c r="C39" s="13"/>
      <c r="D39" s="13">
        <v>1</v>
      </c>
      <c r="E39" s="1">
        <v>5</v>
      </c>
      <c r="F39" s="1">
        <v>1000</v>
      </c>
      <c r="G39" s="33">
        <v>256</v>
      </c>
      <c r="H39" s="1"/>
      <c r="I39" s="1"/>
      <c r="J39" s="1">
        <v>128</v>
      </c>
      <c r="K39" s="1" t="s">
        <v>6</v>
      </c>
      <c r="L39" s="1" t="s">
        <v>7</v>
      </c>
      <c r="M39" s="1" t="s">
        <v>20</v>
      </c>
      <c r="N39" s="1">
        <v>0.01</v>
      </c>
      <c r="O39" s="1">
        <v>0.9</v>
      </c>
      <c r="P39" s="1"/>
      <c r="Q39" s="1">
        <v>64</v>
      </c>
      <c r="R39" s="1"/>
      <c r="S39" s="1">
        <v>100</v>
      </c>
      <c r="T39" s="1">
        <v>4</v>
      </c>
      <c r="U39" s="1">
        <f t="shared" si="3"/>
        <v>61833</v>
      </c>
      <c r="V39" s="33">
        <f t="shared" si="4"/>
        <v>1192</v>
      </c>
      <c r="W39" s="3"/>
      <c r="X39" s="14">
        <v>4.7175925925925927E-2</v>
      </c>
      <c r="Y39" s="15">
        <v>1.327</v>
      </c>
      <c r="Z39" s="15">
        <v>1.5678118625423212</v>
      </c>
      <c r="AA39" s="37">
        <v>0.46837463974952698</v>
      </c>
      <c r="AB39" s="37">
        <v>0.44572389125823975</v>
      </c>
      <c r="AC39" s="93">
        <v>1192</v>
      </c>
      <c r="AD39" s="1">
        <v>61833</v>
      </c>
      <c r="AE39" s="93">
        <v>641</v>
      </c>
      <c r="AF39" s="1"/>
    </row>
    <row r="40" spans="1:32" x14ac:dyDescent="0.25">
      <c r="A40" s="1">
        <f t="shared" si="2"/>
        <v>35</v>
      </c>
      <c r="B40" s="1" t="s">
        <v>38</v>
      </c>
      <c r="C40" s="13"/>
      <c r="D40" s="13">
        <v>1</v>
      </c>
      <c r="E40" s="1">
        <v>5</v>
      </c>
      <c r="F40" s="1">
        <v>1000</v>
      </c>
      <c r="G40" s="33">
        <v>256</v>
      </c>
      <c r="H40" s="1"/>
      <c r="I40" s="1"/>
      <c r="J40" s="1">
        <v>128</v>
      </c>
      <c r="K40" s="1" t="s">
        <v>6</v>
      </c>
      <c r="L40" s="1" t="s">
        <v>7</v>
      </c>
      <c r="M40" s="1" t="s">
        <v>20</v>
      </c>
      <c r="N40" s="1">
        <v>0.01</v>
      </c>
      <c r="O40" s="1">
        <v>0.9</v>
      </c>
      <c r="P40" s="1"/>
      <c r="Q40" s="1">
        <v>64</v>
      </c>
      <c r="R40" s="1"/>
      <c r="S40" s="1">
        <v>100</v>
      </c>
      <c r="T40" s="1">
        <v>3</v>
      </c>
      <c r="U40" s="1">
        <f t="shared" si="3"/>
        <v>48499</v>
      </c>
      <c r="V40" s="33">
        <f t="shared" si="4"/>
        <v>3502</v>
      </c>
      <c r="W40" s="3"/>
      <c r="X40" s="14">
        <v>6.5925925925925929E-2</v>
      </c>
      <c r="Y40" s="15">
        <v>1.486</v>
      </c>
      <c r="Z40" s="15">
        <v>2.7469964330245937</v>
      </c>
      <c r="AA40" s="37">
        <v>0.46108162403106689</v>
      </c>
      <c r="AB40" s="37">
        <v>0.36060705780982971</v>
      </c>
      <c r="AC40" s="93">
        <v>3502</v>
      </c>
      <c r="AD40" s="1">
        <v>48499</v>
      </c>
      <c r="AE40" s="93">
        <v>607</v>
      </c>
      <c r="AF40" s="1"/>
    </row>
    <row r="41" spans="1:32" x14ac:dyDescent="0.25">
      <c r="A41" s="1">
        <f t="shared" si="2"/>
        <v>36</v>
      </c>
      <c r="B41" s="1" t="s">
        <v>38</v>
      </c>
      <c r="C41" s="13"/>
      <c r="D41" s="13">
        <v>1</v>
      </c>
      <c r="E41" s="1">
        <v>5</v>
      </c>
      <c r="F41" s="1">
        <v>1000</v>
      </c>
      <c r="G41" s="33">
        <v>256</v>
      </c>
      <c r="H41" s="1"/>
      <c r="I41" s="1"/>
      <c r="J41" s="1">
        <v>128</v>
      </c>
      <c r="K41" s="1" t="s">
        <v>6</v>
      </c>
      <c r="L41" s="1" t="s">
        <v>7</v>
      </c>
      <c r="M41" s="1" t="s">
        <v>20</v>
      </c>
      <c r="N41" s="1">
        <v>0.01</v>
      </c>
      <c r="O41" s="1">
        <v>0.9</v>
      </c>
      <c r="P41" s="1"/>
      <c r="Q41" s="1">
        <v>64</v>
      </c>
      <c r="R41" s="1"/>
      <c r="S41" s="1">
        <v>100</v>
      </c>
      <c r="T41" s="1">
        <v>4</v>
      </c>
      <c r="U41" s="1">
        <f t="shared" si="3"/>
        <v>48499</v>
      </c>
      <c r="V41" s="33">
        <f t="shared" si="4"/>
        <v>3502</v>
      </c>
      <c r="W41" s="3"/>
      <c r="X41" s="14">
        <v>8.6030092592592589E-2</v>
      </c>
      <c r="Y41" s="15">
        <v>1.6120000000000001</v>
      </c>
      <c r="Z41" s="15">
        <v>3.1296854686988773</v>
      </c>
      <c r="AA41" s="37">
        <v>0.44142311811447144</v>
      </c>
      <c r="AB41" s="37">
        <v>0.34823489189147949</v>
      </c>
      <c r="AC41" s="93">
        <v>3502</v>
      </c>
      <c r="AD41" s="1">
        <v>48499</v>
      </c>
      <c r="AE41" s="93">
        <v>789</v>
      </c>
      <c r="AF41" s="1"/>
    </row>
    <row r="42" spans="1:32" x14ac:dyDescent="0.25">
      <c r="A42" s="1">
        <f t="shared" si="2"/>
        <v>37</v>
      </c>
      <c r="B42" s="1" t="s">
        <v>34</v>
      </c>
      <c r="C42" s="13"/>
      <c r="D42" s="13">
        <v>1</v>
      </c>
      <c r="E42" s="1">
        <v>5</v>
      </c>
      <c r="F42" s="1">
        <v>1000</v>
      </c>
      <c r="G42" s="33">
        <v>256</v>
      </c>
      <c r="H42" s="1"/>
      <c r="I42" s="1"/>
      <c r="J42" s="1">
        <v>128</v>
      </c>
      <c r="K42" s="1" t="s">
        <v>6</v>
      </c>
      <c r="L42" s="1" t="s">
        <v>7</v>
      </c>
      <c r="M42" s="1" t="s">
        <v>20</v>
      </c>
      <c r="N42" s="1">
        <v>0.01</v>
      </c>
      <c r="O42" s="1">
        <v>0.9</v>
      </c>
      <c r="P42" s="1"/>
      <c r="Q42" s="1">
        <v>64</v>
      </c>
      <c r="R42" s="1"/>
      <c r="S42" s="1">
        <v>100</v>
      </c>
      <c r="T42" s="1">
        <v>3</v>
      </c>
      <c r="U42" s="1">
        <f t="shared" si="3"/>
        <v>48099</v>
      </c>
      <c r="V42" s="33">
        <f t="shared" si="4"/>
        <v>1331</v>
      </c>
      <c r="W42" s="3"/>
      <c r="X42" s="14">
        <v>3.3981481481481481E-2</v>
      </c>
      <c r="Y42" s="15">
        <v>1.343</v>
      </c>
      <c r="Z42" s="15">
        <v>1.7035552594793375</v>
      </c>
      <c r="AA42" s="37">
        <v>0.47797399759292603</v>
      </c>
      <c r="AB42" s="37">
        <v>0.4349634051322937</v>
      </c>
      <c r="AC42" s="93">
        <v>1331</v>
      </c>
      <c r="AD42" s="1">
        <v>48099</v>
      </c>
      <c r="AE42" s="93">
        <v>573</v>
      </c>
      <c r="AF42" s="1"/>
    </row>
    <row r="43" spans="1:32" x14ac:dyDescent="0.25">
      <c r="A43" s="1">
        <f t="shared" si="2"/>
        <v>38</v>
      </c>
      <c r="B43" s="1" t="s">
        <v>34</v>
      </c>
      <c r="C43" s="13"/>
      <c r="D43" s="13">
        <v>1</v>
      </c>
      <c r="E43" s="1">
        <v>5</v>
      </c>
      <c r="F43" s="1">
        <v>1000</v>
      </c>
      <c r="G43" s="33">
        <v>256</v>
      </c>
      <c r="H43" s="1"/>
      <c r="I43" s="1"/>
      <c r="J43" s="1">
        <v>128</v>
      </c>
      <c r="K43" s="1" t="s">
        <v>6</v>
      </c>
      <c r="L43" s="1" t="s">
        <v>7</v>
      </c>
      <c r="M43" s="1" t="s">
        <v>20</v>
      </c>
      <c r="N43" s="1">
        <v>0.01</v>
      </c>
      <c r="O43" s="1">
        <v>0.9</v>
      </c>
      <c r="P43" s="1"/>
      <c r="Q43" s="1">
        <v>64</v>
      </c>
      <c r="R43" s="1"/>
      <c r="S43" s="1">
        <v>100</v>
      </c>
      <c r="T43" s="1">
        <v>4</v>
      </c>
      <c r="U43" s="1">
        <f t="shared" si="3"/>
        <v>48099</v>
      </c>
      <c r="V43" s="33">
        <f t="shared" si="4"/>
        <v>1331</v>
      </c>
      <c r="W43" s="3"/>
      <c r="X43" s="14">
        <v>3.7037037037037042E-2</v>
      </c>
      <c r="Y43" s="15">
        <v>1.4610000000000001</v>
      </c>
      <c r="Z43" s="15">
        <v>1.860233729550304</v>
      </c>
      <c r="AA43" s="37">
        <v>0.46979567408561707</v>
      </c>
      <c r="AB43" s="37">
        <v>0.42664670944213867</v>
      </c>
      <c r="AC43" s="93">
        <v>1331</v>
      </c>
      <c r="AD43" s="1">
        <v>48099</v>
      </c>
      <c r="AE43" s="93">
        <v>624</v>
      </c>
      <c r="AF43" s="1"/>
    </row>
    <row r="44" spans="1:32" x14ac:dyDescent="0.25">
      <c r="A44" s="1">
        <f t="shared" si="2"/>
        <v>39</v>
      </c>
      <c r="B44" s="1" t="s">
        <v>37</v>
      </c>
      <c r="C44" s="13"/>
      <c r="D44" s="13">
        <v>1</v>
      </c>
      <c r="E44" s="1">
        <v>5</v>
      </c>
      <c r="F44" s="1">
        <v>1000</v>
      </c>
      <c r="G44" s="33">
        <v>256</v>
      </c>
      <c r="H44" s="1"/>
      <c r="I44" s="1"/>
      <c r="J44" s="1">
        <v>128</v>
      </c>
      <c r="K44" s="1" t="s">
        <v>6</v>
      </c>
      <c r="L44" s="1" t="s">
        <v>7</v>
      </c>
      <c r="M44" s="1" t="s">
        <v>20</v>
      </c>
      <c r="N44" s="1">
        <v>0.01</v>
      </c>
      <c r="O44" s="1">
        <v>0.9</v>
      </c>
      <c r="P44" s="1"/>
      <c r="Q44" s="1">
        <v>64</v>
      </c>
      <c r="R44" s="1"/>
      <c r="S44" s="1">
        <v>100</v>
      </c>
      <c r="T44" s="1">
        <v>3</v>
      </c>
      <c r="U44" s="1">
        <f t="shared" si="3"/>
        <v>43418</v>
      </c>
      <c r="V44" s="33">
        <f t="shared" si="4"/>
        <v>2415</v>
      </c>
      <c r="W44" s="3"/>
      <c r="X44" s="14">
        <v>3.8032407407407411E-2</v>
      </c>
      <c r="Y44" s="15">
        <v>1.4450000000000001</v>
      </c>
      <c r="Z44" s="15">
        <v>2.1989122722521</v>
      </c>
      <c r="AA44" s="37">
        <v>0.45792382955551147</v>
      </c>
      <c r="AB44" s="37">
        <v>0.3787543773651123</v>
      </c>
      <c r="AC44" s="93">
        <v>2415</v>
      </c>
      <c r="AD44" s="1">
        <v>43418</v>
      </c>
      <c r="AE44" s="93">
        <v>526</v>
      </c>
      <c r="AF44" s="1"/>
    </row>
    <row r="45" spans="1:32" x14ac:dyDescent="0.25">
      <c r="A45" s="1">
        <f t="shared" si="2"/>
        <v>40</v>
      </c>
      <c r="B45" s="1" t="s">
        <v>37</v>
      </c>
      <c r="C45" s="13"/>
      <c r="D45" s="13">
        <v>1</v>
      </c>
      <c r="E45" s="1">
        <v>5</v>
      </c>
      <c r="F45" s="1">
        <v>1000</v>
      </c>
      <c r="G45" s="33">
        <v>256</v>
      </c>
      <c r="H45" s="1"/>
      <c r="I45" s="1"/>
      <c r="J45" s="1">
        <v>128</v>
      </c>
      <c r="K45" s="1" t="s">
        <v>6</v>
      </c>
      <c r="L45" s="1" t="s">
        <v>7</v>
      </c>
      <c r="M45" s="1" t="s">
        <v>20</v>
      </c>
      <c r="N45" s="1">
        <v>0.01</v>
      </c>
      <c r="O45" s="1">
        <v>0.9</v>
      </c>
      <c r="P45" s="1"/>
      <c r="Q45" s="1">
        <v>64</v>
      </c>
      <c r="R45" s="1"/>
      <c r="S45" s="1">
        <v>100</v>
      </c>
      <c r="T45" s="1">
        <v>4</v>
      </c>
      <c r="U45" s="1">
        <f t="shared" si="3"/>
        <v>43418</v>
      </c>
      <c r="V45" s="33">
        <f t="shared" si="4"/>
        <v>2415</v>
      </c>
      <c r="W45" s="3"/>
      <c r="X45" s="14">
        <v>5.0590277777777776E-2</v>
      </c>
      <c r="Y45" s="15">
        <v>1.502</v>
      </c>
      <c r="Z45" s="15">
        <v>2.4999690782920596</v>
      </c>
      <c r="AA45" s="37">
        <v>0.45254912972450256</v>
      </c>
      <c r="AB45" s="37">
        <v>0.37506911158561707</v>
      </c>
      <c r="AC45" s="93">
        <v>2415</v>
      </c>
      <c r="AD45" s="1">
        <v>43418</v>
      </c>
      <c r="AE45" s="93">
        <v>698</v>
      </c>
      <c r="AF45" s="1"/>
    </row>
    <row r="46" spans="1:32" x14ac:dyDescent="0.25">
      <c r="A46" s="1">
        <f t="shared" si="2"/>
        <v>41</v>
      </c>
      <c r="B46" s="1" t="s">
        <v>43</v>
      </c>
      <c r="C46" s="13"/>
      <c r="D46" s="13">
        <v>1</v>
      </c>
      <c r="E46" s="1">
        <v>5</v>
      </c>
      <c r="F46" s="1">
        <v>1000</v>
      </c>
      <c r="G46" s="33">
        <v>256</v>
      </c>
      <c r="H46" s="1"/>
      <c r="I46" s="1"/>
      <c r="J46" s="1">
        <v>128</v>
      </c>
      <c r="K46" s="1" t="s">
        <v>6</v>
      </c>
      <c r="L46" s="1" t="s">
        <v>7</v>
      </c>
      <c r="M46" s="1" t="s">
        <v>20</v>
      </c>
      <c r="N46" s="1">
        <v>0.01</v>
      </c>
      <c r="O46" s="1">
        <v>0.9</v>
      </c>
      <c r="P46" s="1"/>
      <c r="Q46" s="1">
        <v>64</v>
      </c>
      <c r="R46" s="1"/>
      <c r="S46" s="1">
        <v>100</v>
      </c>
      <c r="T46" s="1">
        <v>3</v>
      </c>
      <c r="U46" s="1">
        <f t="shared" si="3"/>
        <v>35604</v>
      </c>
      <c r="V46" s="33">
        <f t="shared" si="4"/>
        <v>917</v>
      </c>
      <c r="W46" s="3"/>
      <c r="X46" s="14">
        <v>1.9768518518518515E-2</v>
      </c>
      <c r="Y46" s="15">
        <v>1.206</v>
      </c>
      <c r="Z46" s="15">
        <v>1.4740047320890963</v>
      </c>
      <c r="AA46" s="37">
        <v>0.48340824246406555</v>
      </c>
      <c r="AB46" s="37">
        <v>0.46370786428451538</v>
      </c>
      <c r="AC46" s="93">
        <v>917</v>
      </c>
      <c r="AD46" s="1">
        <v>35604</v>
      </c>
      <c r="AE46" s="93">
        <v>473</v>
      </c>
      <c r="AF46" s="1"/>
    </row>
    <row r="47" spans="1:32" s="110" customFormat="1" x14ac:dyDescent="0.25">
      <c r="A47" s="102">
        <f t="shared" si="2"/>
        <v>42</v>
      </c>
      <c r="B47" s="102" t="s">
        <v>43</v>
      </c>
      <c r="C47" s="103"/>
      <c r="D47" s="103">
        <v>1</v>
      </c>
      <c r="E47" s="102">
        <v>5</v>
      </c>
      <c r="F47" s="102">
        <v>1000</v>
      </c>
      <c r="G47" s="104">
        <v>256</v>
      </c>
      <c r="H47" s="102"/>
      <c r="I47" s="102"/>
      <c r="J47" s="102">
        <v>128</v>
      </c>
      <c r="K47" s="102" t="s">
        <v>6</v>
      </c>
      <c r="L47" s="102" t="s">
        <v>7</v>
      </c>
      <c r="M47" s="102" t="s">
        <v>20</v>
      </c>
      <c r="N47" s="102">
        <v>0.01</v>
      </c>
      <c r="O47" s="102">
        <v>0.9</v>
      </c>
      <c r="P47" s="102"/>
      <c r="Q47" s="102">
        <v>64</v>
      </c>
      <c r="R47" s="102"/>
      <c r="S47" s="102">
        <v>100</v>
      </c>
      <c r="T47" s="102">
        <v>4</v>
      </c>
      <c r="U47" s="102">
        <f t="shared" si="3"/>
        <v>35604</v>
      </c>
      <c r="V47" s="104">
        <f t="shared" si="4"/>
        <v>917</v>
      </c>
      <c r="W47" s="105"/>
      <c r="X47" s="106">
        <v>2.6863425925925926E-2</v>
      </c>
      <c r="Y47" s="107">
        <v>1.3129999999999999</v>
      </c>
      <c r="Z47" s="107">
        <v>1.5807802085126383</v>
      </c>
      <c r="AA47" s="108">
        <v>0.47719100117683411</v>
      </c>
      <c r="AB47" s="108">
        <v>0.4543820321559906</v>
      </c>
      <c r="AC47" s="109">
        <v>917</v>
      </c>
      <c r="AD47" s="102">
        <v>35604</v>
      </c>
      <c r="AE47" s="109">
        <v>637</v>
      </c>
      <c r="AF47" s="102"/>
    </row>
    <row r="48" spans="1:32" x14ac:dyDescent="0.25">
      <c r="A48" s="1">
        <f t="shared" si="2"/>
        <v>43</v>
      </c>
      <c r="B48" s="1" t="s">
        <v>44</v>
      </c>
      <c r="C48" s="13"/>
      <c r="D48" s="13">
        <v>1</v>
      </c>
      <c r="E48" s="1">
        <v>5</v>
      </c>
      <c r="F48" s="1">
        <v>1000</v>
      </c>
      <c r="G48" s="33">
        <v>256</v>
      </c>
      <c r="H48" s="1"/>
      <c r="I48" s="1"/>
      <c r="J48" s="1">
        <v>128</v>
      </c>
      <c r="K48" s="1" t="s">
        <v>6</v>
      </c>
      <c r="L48" s="1" t="s">
        <v>7</v>
      </c>
      <c r="M48" s="1" t="s">
        <v>20</v>
      </c>
      <c r="N48" s="1">
        <v>0.01</v>
      </c>
      <c r="O48" s="1">
        <v>0.9</v>
      </c>
      <c r="P48" s="1"/>
      <c r="Q48" s="1">
        <v>64</v>
      </c>
      <c r="R48" s="1"/>
      <c r="S48" s="1">
        <v>100</v>
      </c>
      <c r="T48" s="1">
        <v>3</v>
      </c>
      <c r="U48" s="1">
        <f t="shared" si="3"/>
        <v>34645</v>
      </c>
      <c r="V48" s="33">
        <f t="shared" si="4"/>
        <v>726</v>
      </c>
      <c r="W48" s="3"/>
      <c r="X48" s="14">
        <v>2.1134259259259259E-2</v>
      </c>
      <c r="Y48" s="15">
        <v>1.238</v>
      </c>
      <c r="Z48" s="15">
        <v>1.5427933981038451</v>
      </c>
      <c r="AA48" s="37">
        <v>0.4961124062538147</v>
      </c>
      <c r="AB48" s="37">
        <v>0.46276411414146423</v>
      </c>
      <c r="AC48" s="93">
        <v>726</v>
      </c>
      <c r="AD48" s="1">
        <v>34645</v>
      </c>
      <c r="AE48" s="93">
        <v>536</v>
      </c>
      <c r="AF48" s="1"/>
    </row>
    <row r="49" spans="1:32" x14ac:dyDescent="0.25">
      <c r="A49" s="1">
        <f t="shared" si="2"/>
        <v>44</v>
      </c>
      <c r="B49" s="1" t="s">
        <v>44</v>
      </c>
      <c r="C49" s="13"/>
      <c r="D49" s="13">
        <v>1</v>
      </c>
      <c r="E49" s="1">
        <v>5</v>
      </c>
      <c r="F49" s="1">
        <v>1000</v>
      </c>
      <c r="G49" s="33">
        <v>256</v>
      </c>
      <c r="H49" s="1"/>
      <c r="I49" s="1"/>
      <c r="J49" s="1">
        <v>128</v>
      </c>
      <c r="K49" s="1" t="s">
        <v>6</v>
      </c>
      <c r="L49" s="1" t="s">
        <v>7</v>
      </c>
      <c r="M49" s="1" t="s">
        <v>20</v>
      </c>
      <c r="N49" s="1">
        <v>0.01</v>
      </c>
      <c r="O49" s="1">
        <v>0.9</v>
      </c>
      <c r="P49" s="1"/>
      <c r="Q49" s="1">
        <v>64</v>
      </c>
      <c r="R49" s="1"/>
      <c r="S49" s="1">
        <v>100</v>
      </c>
      <c r="T49" s="1">
        <v>4</v>
      </c>
      <c r="U49" s="1">
        <f t="shared" si="3"/>
        <v>34645</v>
      </c>
      <c r="V49" s="33">
        <f t="shared" si="4"/>
        <v>726</v>
      </c>
      <c r="W49" s="3"/>
      <c r="X49" s="14">
        <v>2.8900462962962961E-2</v>
      </c>
      <c r="Y49" s="15">
        <v>1.2929999999999999</v>
      </c>
      <c r="Z49" s="15">
        <v>1.5620940385521622</v>
      </c>
      <c r="AA49" s="37">
        <v>0.49430331587791443</v>
      </c>
      <c r="AB49" s="37">
        <v>0.46830621361732483</v>
      </c>
      <c r="AC49" s="93">
        <v>726</v>
      </c>
      <c r="AD49" s="1">
        <v>34645</v>
      </c>
      <c r="AE49" s="93">
        <v>738</v>
      </c>
      <c r="AF49" s="1"/>
    </row>
    <row r="50" spans="1:32" x14ac:dyDescent="0.25">
      <c r="A50" s="1">
        <f t="shared" si="2"/>
        <v>45</v>
      </c>
      <c r="B50" s="1" t="s">
        <v>42</v>
      </c>
      <c r="C50" s="13"/>
      <c r="D50" s="13">
        <v>1</v>
      </c>
      <c r="E50" s="1">
        <v>5</v>
      </c>
      <c r="F50" s="1">
        <v>1000</v>
      </c>
      <c r="G50" s="33">
        <v>256</v>
      </c>
      <c r="H50" s="1"/>
      <c r="I50" s="1"/>
      <c r="J50" s="1">
        <v>128</v>
      </c>
      <c r="K50" s="1" t="s">
        <v>6</v>
      </c>
      <c r="L50" s="1" t="s">
        <v>7</v>
      </c>
      <c r="M50" s="1" t="s">
        <v>20</v>
      </c>
      <c r="N50" s="1">
        <v>0.01</v>
      </c>
      <c r="O50" s="1">
        <v>0.9</v>
      </c>
      <c r="P50" s="1"/>
      <c r="Q50" s="1">
        <v>64</v>
      </c>
      <c r="R50" s="1"/>
      <c r="S50" s="1">
        <v>100</v>
      </c>
      <c r="T50" s="1">
        <v>3</v>
      </c>
      <c r="U50" s="1">
        <f t="shared" si="3"/>
        <v>27624</v>
      </c>
      <c r="V50" s="33">
        <f t="shared" si="4"/>
        <v>1758</v>
      </c>
      <c r="W50" s="3"/>
      <c r="X50" s="14">
        <v>2.7731481481481478E-2</v>
      </c>
      <c r="Y50" s="15">
        <v>1.103</v>
      </c>
      <c r="Z50" s="15">
        <v>2.1129157499849236</v>
      </c>
      <c r="AA50" s="37">
        <v>0.53415399789810181</v>
      </c>
      <c r="AB50" s="37">
        <v>0.45459812879562378</v>
      </c>
      <c r="AC50" s="93">
        <v>1758</v>
      </c>
      <c r="AD50" s="1">
        <v>27624</v>
      </c>
      <c r="AE50" s="93">
        <v>730</v>
      </c>
      <c r="AF50" s="1"/>
    </row>
    <row r="51" spans="1:32" x14ac:dyDescent="0.25">
      <c r="A51" s="1">
        <f t="shared" si="2"/>
        <v>46</v>
      </c>
      <c r="B51" s="1" t="s">
        <v>42</v>
      </c>
      <c r="C51" s="13"/>
      <c r="D51" s="13">
        <v>1</v>
      </c>
      <c r="E51" s="1">
        <v>5</v>
      </c>
      <c r="F51" s="1">
        <v>1000</v>
      </c>
      <c r="G51" s="33">
        <v>256</v>
      </c>
      <c r="H51" s="1"/>
      <c r="I51" s="1"/>
      <c r="J51" s="1">
        <v>128</v>
      </c>
      <c r="K51" s="1" t="s">
        <v>6</v>
      </c>
      <c r="L51" s="1" t="s">
        <v>7</v>
      </c>
      <c r="M51" s="1" t="s">
        <v>20</v>
      </c>
      <c r="N51" s="1">
        <v>0.01</v>
      </c>
      <c r="O51" s="1">
        <v>0.9</v>
      </c>
      <c r="P51" s="1"/>
      <c r="Q51" s="1">
        <v>64</v>
      </c>
      <c r="R51" s="1"/>
      <c r="S51" s="1">
        <v>100</v>
      </c>
      <c r="T51" s="1">
        <v>4</v>
      </c>
      <c r="U51" s="1">
        <f t="shared" si="3"/>
        <v>27624</v>
      </c>
      <c r="V51" s="33">
        <f t="shared" si="4"/>
        <v>1758</v>
      </c>
      <c r="W51" s="3"/>
      <c r="X51" s="14">
        <v>3.0381944444444444E-2</v>
      </c>
      <c r="Y51" s="15">
        <v>1.601</v>
      </c>
      <c r="Z51" s="15">
        <v>2.1220456006818713</v>
      </c>
      <c r="AA51" s="37">
        <v>0.42737147212028503</v>
      </c>
      <c r="AB51" s="37">
        <v>0.41173061728477478</v>
      </c>
      <c r="AC51" s="93">
        <v>1758</v>
      </c>
      <c r="AD51" s="1">
        <v>27624</v>
      </c>
      <c r="AE51" s="93">
        <v>799</v>
      </c>
      <c r="AF51" s="1"/>
    </row>
    <row r="52" spans="1:32" s="85" customFormat="1" x14ac:dyDescent="0.25">
      <c r="A52" s="1">
        <f t="shared" si="2"/>
        <v>47</v>
      </c>
      <c r="B52" s="78" t="s">
        <v>39</v>
      </c>
      <c r="C52" s="79"/>
      <c r="D52" s="79">
        <v>1</v>
      </c>
      <c r="E52" s="78">
        <v>5</v>
      </c>
      <c r="F52" s="78">
        <v>1000</v>
      </c>
      <c r="G52" s="80">
        <v>256</v>
      </c>
      <c r="H52" s="78"/>
      <c r="I52" s="78"/>
      <c r="J52" s="78">
        <v>128</v>
      </c>
      <c r="K52" s="78" t="s">
        <v>6</v>
      </c>
      <c r="L52" s="78" t="s">
        <v>7</v>
      </c>
      <c r="M52" s="78" t="s">
        <v>20</v>
      </c>
      <c r="N52" s="78">
        <v>0.01</v>
      </c>
      <c r="O52" s="78">
        <v>0.9</v>
      </c>
      <c r="P52" s="78"/>
      <c r="Q52" s="78">
        <v>64</v>
      </c>
      <c r="R52" s="78"/>
      <c r="S52" s="78">
        <v>100</v>
      </c>
      <c r="T52" s="78">
        <v>5</v>
      </c>
      <c r="U52" s="78">
        <f t="shared" ref="U52:U69" si="5">AD52</f>
        <v>67985</v>
      </c>
      <c r="V52" s="80">
        <f t="shared" ref="V52:V69" si="6">AC52</f>
        <v>2488</v>
      </c>
      <c r="W52" s="81"/>
      <c r="X52" s="82">
        <v>2.0520833333333332E-2</v>
      </c>
      <c r="Y52" s="83">
        <v>1.234</v>
      </c>
      <c r="Z52" s="83">
        <v>1.5722164184689718</v>
      </c>
      <c r="AA52" s="84">
        <v>0.67517894506454468</v>
      </c>
      <c r="AB52" s="84">
        <v>0.61726289987564087</v>
      </c>
      <c r="AC52" s="95">
        <v>2488</v>
      </c>
      <c r="AD52" s="78">
        <v>67985</v>
      </c>
      <c r="AE52" s="95">
        <v>280</v>
      </c>
      <c r="AF52" s="78"/>
    </row>
    <row r="53" spans="1:32" x14ac:dyDescent="0.25">
      <c r="A53" s="1">
        <f t="shared" si="2"/>
        <v>48</v>
      </c>
      <c r="B53" s="1" t="s">
        <v>39</v>
      </c>
      <c r="C53" s="13"/>
      <c r="D53" s="13">
        <v>1</v>
      </c>
      <c r="E53" s="1">
        <v>5</v>
      </c>
      <c r="F53" s="1">
        <v>1000</v>
      </c>
      <c r="G53" s="33">
        <v>256</v>
      </c>
      <c r="H53" s="1"/>
      <c r="I53" s="1"/>
      <c r="J53" s="1">
        <v>128</v>
      </c>
      <c r="K53" s="1" t="s">
        <v>6</v>
      </c>
      <c r="L53" s="1" t="s">
        <v>7</v>
      </c>
      <c r="M53" s="1" t="s">
        <v>20</v>
      </c>
      <c r="N53" s="1">
        <v>0.01</v>
      </c>
      <c r="O53" s="1">
        <v>0.9</v>
      </c>
      <c r="P53" s="1"/>
      <c r="Q53" s="1">
        <v>64</v>
      </c>
      <c r="R53" s="1"/>
      <c r="S53" s="1">
        <v>100</v>
      </c>
      <c r="T53" s="1">
        <v>6</v>
      </c>
      <c r="U53" s="1">
        <f t="shared" si="5"/>
        <v>67985</v>
      </c>
      <c r="V53" s="33">
        <f t="shared" si="6"/>
        <v>2488</v>
      </c>
      <c r="W53" s="3"/>
      <c r="X53" s="14">
        <v>4.0520833333333332E-2</v>
      </c>
      <c r="Y53" s="15">
        <v>1.1379999999999999</v>
      </c>
      <c r="Z53" s="15">
        <v>1.8561461797235264</v>
      </c>
      <c r="AA53" s="37">
        <v>0.68606454133987427</v>
      </c>
      <c r="AB53" s="37">
        <v>0.57448810338973999</v>
      </c>
      <c r="AC53" s="93">
        <v>2488</v>
      </c>
      <c r="AD53" s="1">
        <v>67985</v>
      </c>
      <c r="AE53" s="93">
        <v>552</v>
      </c>
      <c r="AF53" s="1"/>
    </row>
    <row r="54" spans="1:32" x14ac:dyDescent="0.25">
      <c r="A54" s="1">
        <f t="shared" si="2"/>
        <v>49</v>
      </c>
      <c r="B54" s="1" t="s">
        <v>35</v>
      </c>
      <c r="C54" s="13"/>
      <c r="D54" s="13">
        <v>1</v>
      </c>
      <c r="E54" s="1">
        <v>5</v>
      </c>
      <c r="F54" s="1">
        <v>1000</v>
      </c>
      <c r="G54" s="33">
        <v>256</v>
      </c>
      <c r="H54" s="1"/>
      <c r="I54" s="1"/>
      <c r="J54" s="1">
        <v>128</v>
      </c>
      <c r="K54" s="1" t="s">
        <v>6</v>
      </c>
      <c r="L54" s="1" t="s">
        <v>7</v>
      </c>
      <c r="M54" s="1" t="s">
        <v>20</v>
      </c>
      <c r="N54" s="1">
        <v>0.01</v>
      </c>
      <c r="O54" s="1">
        <v>0.9</v>
      </c>
      <c r="P54" s="1"/>
      <c r="Q54" s="1">
        <v>64</v>
      </c>
      <c r="R54" s="1"/>
      <c r="S54" s="1">
        <v>100</v>
      </c>
      <c r="T54" s="1">
        <v>5</v>
      </c>
      <c r="U54" s="1">
        <f t="shared" si="5"/>
        <v>64303</v>
      </c>
      <c r="V54" s="33">
        <f t="shared" si="6"/>
        <v>3638</v>
      </c>
      <c r="W54" s="3"/>
      <c r="X54" s="14">
        <v>2.3807870370370368E-2</v>
      </c>
      <c r="Y54" s="15">
        <v>1.2230000000000001</v>
      </c>
      <c r="Z54" s="15">
        <v>1.7149133189173176</v>
      </c>
      <c r="AA54" s="37">
        <v>0.69137775897979736</v>
      </c>
      <c r="AB54" s="37">
        <v>0.60883361101150513</v>
      </c>
      <c r="AC54" s="93">
        <v>3638</v>
      </c>
      <c r="AD54" s="1">
        <v>64303</v>
      </c>
      <c r="AE54" s="93">
        <v>322</v>
      </c>
      <c r="AF54" s="1"/>
    </row>
    <row r="55" spans="1:32" x14ac:dyDescent="0.25">
      <c r="A55" s="1">
        <f t="shared" si="2"/>
        <v>50</v>
      </c>
      <c r="B55" s="1" t="s">
        <v>35</v>
      </c>
      <c r="C55" s="13"/>
      <c r="D55" s="13">
        <v>1</v>
      </c>
      <c r="E55" s="1">
        <v>5</v>
      </c>
      <c r="F55" s="1">
        <v>1000</v>
      </c>
      <c r="G55" s="33">
        <v>256</v>
      </c>
      <c r="H55" s="1"/>
      <c r="I55" s="1"/>
      <c r="J55" s="1">
        <v>128</v>
      </c>
      <c r="K55" s="1" t="s">
        <v>6</v>
      </c>
      <c r="L55" s="1" t="s">
        <v>7</v>
      </c>
      <c r="M55" s="1" t="s">
        <v>20</v>
      </c>
      <c r="N55" s="1">
        <v>0.01</v>
      </c>
      <c r="O55" s="1">
        <v>0.9</v>
      </c>
      <c r="P55" s="1"/>
      <c r="Q55" s="1">
        <v>64</v>
      </c>
      <c r="R55" s="1"/>
      <c r="S55" s="1">
        <v>100</v>
      </c>
      <c r="T55" s="1">
        <v>6</v>
      </c>
      <c r="U55" s="1">
        <f t="shared" si="5"/>
        <v>64303</v>
      </c>
      <c r="V55" s="33">
        <f t="shared" si="6"/>
        <v>3638</v>
      </c>
      <c r="W55" s="3"/>
      <c r="X55" s="14">
        <v>3.892361111111111E-2</v>
      </c>
      <c r="Y55" s="15">
        <v>1.4</v>
      </c>
      <c r="Z55" s="15">
        <v>2.0469830018736155</v>
      </c>
      <c r="AA55" s="37">
        <v>0.64905440807342529</v>
      </c>
      <c r="AB55" s="37">
        <v>0.56883358955383301</v>
      </c>
      <c r="AC55" s="93">
        <v>3638</v>
      </c>
      <c r="AD55" s="1">
        <v>64303</v>
      </c>
      <c r="AE55" s="93">
        <v>522</v>
      </c>
      <c r="AF55" s="1"/>
    </row>
    <row r="56" spans="1:32" x14ac:dyDescent="0.25">
      <c r="A56" s="1">
        <f t="shared" si="2"/>
        <v>51</v>
      </c>
      <c r="B56" s="1" t="s">
        <v>36</v>
      </c>
      <c r="C56" s="13"/>
      <c r="D56" s="13">
        <v>1</v>
      </c>
      <c r="E56" s="1">
        <v>5</v>
      </c>
      <c r="F56" s="1">
        <v>1000</v>
      </c>
      <c r="G56" s="33">
        <v>256</v>
      </c>
      <c r="H56" s="1"/>
      <c r="I56" s="1"/>
      <c r="J56" s="1">
        <v>128</v>
      </c>
      <c r="K56" s="1" t="s">
        <v>6</v>
      </c>
      <c r="L56" s="1" t="s">
        <v>7</v>
      </c>
      <c r="M56" s="1" t="s">
        <v>20</v>
      </c>
      <c r="N56" s="1">
        <v>0.01</v>
      </c>
      <c r="O56" s="1">
        <v>0.9</v>
      </c>
      <c r="P56" s="1"/>
      <c r="Q56" s="1">
        <v>64</v>
      </c>
      <c r="R56" s="1"/>
      <c r="S56" s="1">
        <v>100</v>
      </c>
      <c r="T56" s="1">
        <v>5</v>
      </c>
      <c r="U56" s="1">
        <f t="shared" si="5"/>
        <v>61833</v>
      </c>
      <c r="V56" s="33">
        <f t="shared" si="6"/>
        <v>1192</v>
      </c>
      <c r="W56" s="3"/>
      <c r="X56" s="14">
        <v>1.5196759259259259E-2</v>
      </c>
      <c r="Y56" s="15">
        <v>0.88500000000000001</v>
      </c>
      <c r="Z56" s="15">
        <v>1.0438071595988556</v>
      </c>
      <c r="AA56" s="37">
        <v>0.75562310218811035</v>
      </c>
      <c r="AB56" s="37">
        <v>0.72176218032836914</v>
      </c>
      <c r="AC56" s="93">
        <v>1192</v>
      </c>
      <c r="AD56" s="1">
        <v>61833</v>
      </c>
      <c r="AE56" s="93">
        <v>238</v>
      </c>
      <c r="AF56" s="1"/>
    </row>
    <row r="57" spans="1:32" x14ac:dyDescent="0.25">
      <c r="A57" s="1">
        <f t="shared" si="2"/>
        <v>52</v>
      </c>
      <c r="B57" s="1" t="s">
        <v>36</v>
      </c>
      <c r="C57" s="13"/>
      <c r="D57" s="13">
        <v>1</v>
      </c>
      <c r="E57" s="1">
        <v>5</v>
      </c>
      <c r="F57" s="1">
        <v>1000</v>
      </c>
      <c r="G57" s="33">
        <v>256</v>
      </c>
      <c r="H57" s="1"/>
      <c r="I57" s="1"/>
      <c r="J57" s="1">
        <v>128</v>
      </c>
      <c r="K57" s="1" t="s">
        <v>6</v>
      </c>
      <c r="L57" s="1" t="s">
        <v>7</v>
      </c>
      <c r="M57" s="1" t="s">
        <v>20</v>
      </c>
      <c r="N57" s="1">
        <v>0.01</v>
      </c>
      <c r="O57" s="1">
        <v>0.9</v>
      </c>
      <c r="P57" s="1"/>
      <c r="Q57" s="1">
        <v>64</v>
      </c>
      <c r="R57" s="1"/>
      <c r="S57" s="1">
        <v>100</v>
      </c>
      <c r="T57" s="1">
        <v>6</v>
      </c>
      <c r="U57" s="1">
        <f t="shared" si="5"/>
        <v>61833</v>
      </c>
      <c r="V57" s="33">
        <f t="shared" si="6"/>
        <v>1192</v>
      </c>
      <c r="W57" s="3"/>
      <c r="X57" s="14">
        <v>2.8125000000000001E-2</v>
      </c>
      <c r="Y57" s="15">
        <v>0.84499999999999997</v>
      </c>
      <c r="Z57" s="15">
        <v>1.139378431578598</v>
      </c>
      <c r="AA57" s="37">
        <v>0.76038902997970581</v>
      </c>
      <c r="AB57" s="37">
        <v>0.71031183004379272</v>
      </c>
      <c r="AC57" s="93">
        <v>1192</v>
      </c>
      <c r="AD57" s="1">
        <v>61833</v>
      </c>
      <c r="AE57" s="93">
        <v>444</v>
      </c>
      <c r="AF57" s="1"/>
    </row>
    <row r="58" spans="1:32" x14ac:dyDescent="0.25">
      <c r="A58" s="1">
        <f t="shared" si="2"/>
        <v>53</v>
      </c>
      <c r="B58" s="1" t="s">
        <v>38</v>
      </c>
      <c r="C58" s="13"/>
      <c r="D58" s="13">
        <v>1</v>
      </c>
      <c r="E58" s="1">
        <v>5</v>
      </c>
      <c r="F58" s="1">
        <v>1000</v>
      </c>
      <c r="G58" s="33">
        <v>256</v>
      </c>
      <c r="H58" s="1"/>
      <c r="I58" s="1"/>
      <c r="J58" s="1">
        <v>128</v>
      </c>
      <c r="K58" s="1" t="s">
        <v>6</v>
      </c>
      <c r="L58" s="1" t="s">
        <v>7</v>
      </c>
      <c r="M58" s="1" t="s">
        <v>20</v>
      </c>
      <c r="N58" s="1">
        <v>0.01</v>
      </c>
      <c r="O58" s="1">
        <v>0.9</v>
      </c>
      <c r="P58" s="1"/>
      <c r="Q58" s="1">
        <v>64</v>
      </c>
      <c r="R58" s="1"/>
      <c r="S58" s="1">
        <v>100</v>
      </c>
      <c r="T58" s="1">
        <v>5</v>
      </c>
      <c r="U58" s="1">
        <f t="shared" si="5"/>
        <v>48499</v>
      </c>
      <c r="V58" s="33">
        <f t="shared" si="6"/>
        <v>3502</v>
      </c>
      <c r="W58" s="3"/>
      <c r="X58" s="14">
        <v>1.9247685185185184E-2</v>
      </c>
      <c r="Y58" s="15">
        <v>1.3380000000000001</v>
      </c>
      <c r="Z58" s="15">
        <v>1.9931294099602594</v>
      </c>
      <c r="AA58" s="37">
        <v>0.69335460662841797</v>
      </c>
      <c r="AB58" s="37">
        <v>0.58775979280471802</v>
      </c>
      <c r="AC58" s="93">
        <v>3502</v>
      </c>
      <c r="AD58" s="1">
        <v>48499</v>
      </c>
      <c r="AE58" s="93">
        <v>342</v>
      </c>
      <c r="AF58" s="1"/>
    </row>
    <row r="59" spans="1:32" x14ac:dyDescent="0.25">
      <c r="A59" s="1">
        <f t="shared" si="2"/>
        <v>54</v>
      </c>
      <c r="B59" s="1" t="s">
        <v>38</v>
      </c>
      <c r="C59" s="13"/>
      <c r="D59" s="13">
        <v>1</v>
      </c>
      <c r="E59" s="1">
        <v>5</v>
      </c>
      <c r="F59" s="1">
        <v>1000</v>
      </c>
      <c r="G59" s="33">
        <v>256</v>
      </c>
      <c r="H59" s="1"/>
      <c r="I59" s="1"/>
      <c r="J59" s="1">
        <v>128</v>
      </c>
      <c r="K59" s="1" t="s">
        <v>6</v>
      </c>
      <c r="L59" s="1" t="s">
        <v>7</v>
      </c>
      <c r="M59" s="1" t="s">
        <v>20</v>
      </c>
      <c r="N59" s="1">
        <v>0.01</v>
      </c>
      <c r="O59" s="1">
        <v>0.9</v>
      </c>
      <c r="P59" s="1"/>
      <c r="Q59" s="1">
        <v>64</v>
      </c>
      <c r="R59" s="1"/>
      <c r="S59" s="1">
        <v>100</v>
      </c>
      <c r="T59" s="1">
        <v>6</v>
      </c>
      <c r="U59" s="1">
        <f t="shared" si="5"/>
        <v>48499</v>
      </c>
      <c r="V59" s="33">
        <f t="shared" si="6"/>
        <v>3502</v>
      </c>
      <c r="W59" s="3"/>
      <c r="X59" s="14">
        <v>4.1747685185185186E-2</v>
      </c>
      <c r="Y59" s="15">
        <v>1.28</v>
      </c>
      <c r="Z59" s="15">
        <v>2.4835483512639294</v>
      </c>
      <c r="AA59" s="37">
        <v>0.69310712814331055</v>
      </c>
      <c r="AB59" s="37">
        <v>0.53777629137039185</v>
      </c>
      <c r="AC59" s="93">
        <v>3502</v>
      </c>
      <c r="AD59" s="1">
        <v>48499</v>
      </c>
      <c r="AE59" s="93">
        <v>742</v>
      </c>
      <c r="AF59" s="1"/>
    </row>
    <row r="60" spans="1:32" x14ac:dyDescent="0.25">
      <c r="A60" s="1">
        <f t="shared" si="2"/>
        <v>55</v>
      </c>
      <c r="B60" s="1" t="s">
        <v>34</v>
      </c>
      <c r="C60" s="13"/>
      <c r="D60" s="13">
        <v>1</v>
      </c>
      <c r="E60" s="1">
        <v>5</v>
      </c>
      <c r="F60" s="1">
        <v>1000</v>
      </c>
      <c r="G60" s="33">
        <v>256</v>
      </c>
      <c r="H60" s="1"/>
      <c r="I60" s="1"/>
      <c r="J60" s="1">
        <v>128</v>
      </c>
      <c r="K60" s="1" t="s">
        <v>6</v>
      </c>
      <c r="L60" s="1" t="s">
        <v>7</v>
      </c>
      <c r="M60" s="1" t="s">
        <v>20</v>
      </c>
      <c r="N60" s="1">
        <v>0.01</v>
      </c>
      <c r="O60" s="1">
        <v>0.9</v>
      </c>
      <c r="P60" s="1"/>
      <c r="Q60" s="1">
        <v>64</v>
      </c>
      <c r="R60" s="1"/>
      <c r="S60" s="1">
        <v>100</v>
      </c>
      <c r="T60" s="1">
        <v>5</v>
      </c>
      <c r="U60" s="1">
        <f t="shared" si="5"/>
        <v>48099</v>
      </c>
      <c r="V60" s="33">
        <f t="shared" si="6"/>
        <v>1331</v>
      </c>
      <c r="W60" s="3"/>
      <c r="X60" s="14">
        <v>1.7384259259259262E-2</v>
      </c>
      <c r="Y60" s="15">
        <v>0.89500000000000002</v>
      </c>
      <c r="Z60" s="15">
        <v>1.241354417777109</v>
      </c>
      <c r="AA60" s="37">
        <v>0.74705439805984497</v>
      </c>
      <c r="AB60" s="37">
        <v>0.67672985792160034</v>
      </c>
      <c r="AC60" s="93">
        <v>1331</v>
      </c>
      <c r="AD60" s="1">
        <v>48099</v>
      </c>
      <c r="AE60" s="93">
        <v>339</v>
      </c>
      <c r="AF60" s="1"/>
    </row>
    <row r="61" spans="1:32" x14ac:dyDescent="0.25">
      <c r="A61" s="1">
        <f t="shared" si="2"/>
        <v>56</v>
      </c>
      <c r="B61" s="1" t="s">
        <v>34</v>
      </c>
      <c r="C61" s="13"/>
      <c r="D61" s="13">
        <v>1</v>
      </c>
      <c r="E61" s="1">
        <v>5</v>
      </c>
      <c r="F61" s="1">
        <v>1000</v>
      </c>
      <c r="G61" s="33">
        <v>256</v>
      </c>
      <c r="H61" s="1"/>
      <c r="I61" s="1"/>
      <c r="J61" s="1">
        <v>128</v>
      </c>
      <c r="K61" s="1" t="s">
        <v>6</v>
      </c>
      <c r="L61" s="1" t="s">
        <v>7</v>
      </c>
      <c r="M61" s="1" t="s">
        <v>20</v>
      </c>
      <c r="N61" s="1">
        <v>0.01</v>
      </c>
      <c r="O61" s="1">
        <v>0.9</v>
      </c>
      <c r="P61" s="1"/>
      <c r="Q61" s="1">
        <v>64</v>
      </c>
      <c r="R61" s="1"/>
      <c r="S61" s="1">
        <v>100</v>
      </c>
      <c r="T61" s="1">
        <v>6</v>
      </c>
      <c r="U61" s="1">
        <f t="shared" si="5"/>
        <v>48099</v>
      </c>
      <c r="V61" s="33">
        <f t="shared" si="6"/>
        <v>1331</v>
      </c>
      <c r="W61" s="3"/>
      <c r="X61" s="14">
        <v>2.5405092592592594E-2</v>
      </c>
      <c r="Y61" s="15">
        <v>0.97399999999999998</v>
      </c>
      <c r="Z61" s="15">
        <v>1.4466170237529143</v>
      </c>
      <c r="AA61" s="37">
        <v>0.72678881883621216</v>
      </c>
      <c r="AB61" s="37">
        <v>0.64936792850494385</v>
      </c>
      <c r="AC61" s="93">
        <v>1331</v>
      </c>
      <c r="AD61" s="1">
        <v>48099</v>
      </c>
      <c r="AE61" s="93">
        <v>503</v>
      </c>
      <c r="AF61" s="1"/>
    </row>
    <row r="62" spans="1:32" x14ac:dyDescent="0.25">
      <c r="A62" s="1">
        <f t="shared" si="2"/>
        <v>57</v>
      </c>
      <c r="B62" s="1" t="s">
        <v>37</v>
      </c>
      <c r="C62" s="13"/>
      <c r="D62" s="13">
        <v>1</v>
      </c>
      <c r="E62" s="1">
        <v>5</v>
      </c>
      <c r="F62" s="1">
        <v>1000</v>
      </c>
      <c r="G62" s="33">
        <v>256</v>
      </c>
      <c r="H62" s="1"/>
      <c r="I62" s="1"/>
      <c r="J62" s="1">
        <v>128</v>
      </c>
      <c r="K62" s="1" t="s">
        <v>6</v>
      </c>
      <c r="L62" s="1" t="s">
        <v>7</v>
      </c>
      <c r="M62" s="1" t="s">
        <v>20</v>
      </c>
      <c r="N62" s="1">
        <v>0.01</v>
      </c>
      <c r="O62" s="1">
        <v>0.9</v>
      </c>
      <c r="P62" s="1"/>
      <c r="Q62" s="1">
        <v>64</v>
      </c>
      <c r="R62" s="1"/>
      <c r="S62" s="1">
        <v>100</v>
      </c>
      <c r="T62" s="1">
        <v>5</v>
      </c>
      <c r="U62" s="1">
        <f t="shared" si="5"/>
        <v>43418</v>
      </c>
      <c r="V62" s="33">
        <f t="shared" si="6"/>
        <v>2415</v>
      </c>
      <c r="W62" s="3"/>
      <c r="X62" s="14">
        <v>1.9803240740740739E-2</v>
      </c>
      <c r="Y62" s="15">
        <v>0.94799999999999995</v>
      </c>
      <c r="Z62" s="15">
        <v>1.5981664967093214</v>
      </c>
      <c r="AA62" s="37">
        <v>0.78436732292175293</v>
      </c>
      <c r="AB62" s="37">
        <v>0.66675877571105957</v>
      </c>
      <c r="AC62" s="93">
        <v>2415</v>
      </c>
      <c r="AD62" s="1">
        <v>43418</v>
      </c>
      <c r="AE62" s="93">
        <v>410</v>
      </c>
      <c r="AF62" s="1"/>
    </row>
    <row r="63" spans="1:32" x14ac:dyDescent="0.25">
      <c r="A63" s="1">
        <f t="shared" si="2"/>
        <v>58</v>
      </c>
      <c r="B63" s="1" t="s">
        <v>37</v>
      </c>
      <c r="C63" s="13"/>
      <c r="D63" s="13">
        <v>1</v>
      </c>
      <c r="E63" s="1">
        <v>5</v>
      </c>
      <c r="F63" s="1">
        <v>1000</v>
      </c>
      <c r="G63" s="33">
        <v>256</v>
      </c>
      <c r="H63" s="1"/>
      <c r="I63" s="1"/>
      <c r="J63" s="1">
        <v>128</v>
      </c>
      <c r="K63" s="1" t="s">
        <v>6</v>
      </c>
      <c r="L63" s="1" t="s">
        <v>7</v>
      </c>
      <c r="M63" s="1" t="s">
        <v>20</v>
      </c>
      <c r="N63" s="1">
        <v>0.01</v>
      </c>
      <c r="O63" s="1">
        <v>0.9</v>
      </c>
      <c r="P63" s="1"/>
      <c r="Q63" s="1">
        <v>64</v>
      </c>
      <c r="R63" s="1"/>
      <c r="S63" s="1">
        <v>100</v>
      </c>
      <c r="T63" s="1">
        <v>6</v>
      </c>
      <c r="U63" s="1">
        <f t="shared" si="5"/>
        <v>43418</v>
      </c>
      <c r="V63" s="33">
        <f t="shared" si="6"/>
        <v>2415</v>
      </c>
      <c r="W63" s="3"/>
      <c r="X63" s="14">
        <v>3.6481481481481483E-2</v>
      </c>
      <c r="Y63" s="15">
        <v>0.91900000000000004</v>
      </c>
      <c r="Z63" s="15">
        <v>2.1586924774861584</v>
      </c>
      <c r="AA63" s="37">
        <v>0.78378379344940186</v>
      </c>
      <c r="AB63" s="37">
        <v>0.60659664869308472</v>
      </c>
      <c r="AC63" s="93">
        <v>2415</v>
      </c>
      <c r="AD63" s="1">
        <v>43418</v>
      </c>
      <c r="AE63" s="93">
        <v>756</v>
      </c>
      <c r="AF63" s="1"/>
    </row>
    <row r="64" spans="1:32" x14ac:dyDescent="0.25">
      <c r="A64" s="1">
        <f t="shared" si="2"/>
        <v>59</v>
      </c>
      <c r="B64" s="1" t="s">
        <v>43</v>
      </c>
      <c r="C64" s="13"/>
      <c r="D64" s="13">
        <v>1</v>
      </c>
      <c r="E64" s="1">
        <v>5</v>
      </c>
      <c r="F64" s="1">
        <v>1000</v>
      </c>
      <c r="G64" s="33">
        <v>256</v>
      </c>
      <c r="H64" s="1"/>
      <c r="I64" s="1"/>
      <c r="J64" s="1">
        <v>128</v>
      </c>
      <c r="K64" s="1" t="s">
        <v>6</v>
      </c>
      <c r="L64" s="1" t="s">
        <v>7</v>
      </c>
      <c r="M64" s="1" t="s">
        <v>20</v>
      </c>
      <c r="N64" s="1">
        <v>0.01</v>
      </c>
      <c r="O64" s="1">
        <v>0.9</v>
      </c>
      <c r="P64" s="1"/>
      <c r="Q64" s="1">
        <v>64</v>
      </c>
      <c r="R64" s="1"/>
      <c r="S64" s="1">
        <v>100</v>
      </c>
      <c r="T64" s="1">
        <v>5</v>
      </c>
      <c r="U64" s="1">
        <f t="shared" si="5"/>
        <v>35604</v>
      </c>
      <c r="V64" s="33">
        <f t="shared" si="6"/>
        <v>917</v>
      </c>
      <c r="W64" s="3"/>
      <c r="X64" s="14">
        <v>1.1956018518518517E-2</v>
      </c>
      <c r="Y64" s="15">
        <v>0.64700000000000002</v>
      </c>
      <c r="Z64" s="15">
        <v>0.91621078678731172</v>
      </c>
      <c r="AA64" s="37">
        <v>0.84168541431427002</v>
      </c>
      <c r="AB64" s="37">
        <v>0.79662919044494629</v>
      </c>
      <c r="AC64" s="93">
        <v>917</v>
      </c>
      <c r="AD64" s="1">
        <v>35604</v>
      </c>
      <c r="AE64" s="93">
        <v>329</v>
      </c>
      <c r="AF64" s="1"/>
    </row>
    <row r="65" spans="1:32" x14ac:dyDescent="0.25">
      <c r="A65" s="1">
        <f t="shared" si="2"/>
        <v>60</v>
      </c>
      <c r="B65" s="1" t="s">
        <v>43</v>
      </c>
      <c r="C65" s="13"/>
      <c r="D65" s="13">
        <v>1</v>
      </c>
      <c r="E65" s="1">
        <v>5</v>
      </c>
      <c r="F65" s="1">
        <v>1000</v>
      </c>
      <c r="G65" s="33">
        <v>256</v>
      </c>
      <c r="H65" s="1"/>
      <c r="I65" s="1"/>
      <c r="J65" s="1">
        <v>128</v>
      </c>
      <c r="K65" s="1" t="s">
        <v>6</v>
      </c>
      <c r="L65" s="1" t="s">
        <v>7</v>
      </c>
      <c r="M65" s="1" t="s">
        <v>20</v>
      </c>
      <c r="N65" s="1">
        <v>0.01</v>
      </c>
      <c r="O65" s="1">
        <v>0.9</v>
      </c>
      <c r="P65" s="1"/>
      <c r="Q65" s="1">
        <v>64</v>
      </c>
      <c r="R65" s="1"/>
      <c r="S65" s="1">
        <v>100</v>
      </c>
      <c r="T65" s="1">
        <v>6</v>
      </c>
      <c r="U65" s="1">
        <f t="shared" si="5"/>
        <v>35604</v>
      </c>
      <c r="V65" s="33">
        <f t="shared" si="6"/>
        <v>917</v>
      </c>
      <c r="W65" s="3"/>
      <c r="X65" s="14">
        <v>1.9849537037037037E-2</v>
      </c>
      <c r="Y65" s="15">
        <v>0.63600000000000001</v>
      </c>
      <c r="Z65" s="15">
        <v>1.0953783814290936</v>
      </c>
      <c r="AA65" s="37">
        <v>0.84546816349029541</v>
      </c>
      <c r="AB65" s="37">
        <v>0.77966290712356567</v>
      </c>
      <c r="AC65" s="93">
        <v>917</v>
      </c>
      <c r="AD65" s="1">
        <v>35604</v>
      </c>
      <c r="AE65" s="93">
        <v>538</v>
      </c>
      <c r="AF65" s="1"/>
    </row>
    <row r="66" spans="1:32" x14ac:dyDescent="0.25">
      <c r="A66" s="1">
        <f t="shared" si="2"/>
        <v>61</v>
      </c>
      <c r="B66" s="1" t="s">
        <v>44</v>
      </c>
      <c r="C66" s="13"/>
      <c r="D66" s="13">
        <v>1</v>
      </c>
      <c r="E66" s="1">
        <v>5</v>
      </c>
      <c r="F66" s="1">
        <v>1000</v>
      </c>
      <c r="G66" s="33">
        <v>256</v>
      </c>
      <c r="H66" s="1"/>
      <c r="I66" s="1"/>
      <c r="J66" s="1">
        <v>128</v>
      </c>
      <c r="K66" s="1" t="s">
        <v>6</v>
      </c>
      <c r="L66" s="1" t="s">
        <v>7</v>
      </c>
      <c r="M66" s="1" t="s">
        <v>20</v>
      </c>
      <c r="N66" s="1">
        <v>0.01</v>
      </c>
      <c r="O66" s="1">
        <v>0.9</v>
      </c>
      <c r="P66" s="1"/>
      <c r="Q66" s="1">
        <v>64</v>
      </c>
      <c r="R66" s="1"/>
      <c r="S66" s="1">
        <v>100</v>
      </c>
      <c r="T66" s="1">
        <v>5</v>
      </c>
      <c r="U66" s="1">
        <f t="shared" si="5"/>
        <v>34645</v>
      </c>
      <c r="V66" s="33">
        <f t="shared" si="6"/>
        <v>726</v>
      </c>
      <c r="W66" s="3"/>
      <c r="X66" s="14">
        <v>8.4837962962962966E-3</v>
      </c>
      <c r="Y66" s="15">
        <v>0.72</v>
      </c>
      <c r="Z66" s="15">
        <v>0.97804683692570082</v>
      </c>
      <c r="AA66" s="37">
        <v>0.83021557331085205</v>
      </c>
      <c r="AB66" s="37">
        <v>0.78039485216140747</v>
      </c>
      <c r="AC66" s="93">
        <v>726</v>
      </c>
      <c r="AD66" s="1">
        <v>34645</v>
      </c>
      <c r="AE66" s="93">
        <v>243</v>
      </c>
      <c r="AF66" s="1"/>
    </row>
    <row r="67" spans="1:32" x14ac:dyDescent="0.25">
      <c r="A67" s="1">
        <f t="shared" si="2"/>
        <v>62</v>
      </c>
      <c r="B67" s="1" t="s">
        <v>44</v>
      </c>
      <c r="C67" s="13"/>
      <c r="D67" s="13">
        <v>1</v>
      </c>
      <c r="E67" s="1">
        <v>5</v>
      </c>
      <c r="F67" s="1">
        <v>1000</v>
      </c>
      <c r="G67" s="33">
        <v>256</v>
      </c>
      <c r="H67" s="1"/>
      <c r="I67" s="1"/>
      <c r="J67" s="1">
        <v>128</v>
      </c>
      <c r="K67" s="1" t="s">
        <v>6</v>
      </c>
      <c r="L67" s="1" t="s">
        <v>7</v>
      </c>
      <c r="M67" s="1" t="s">
        <v>20</v>
      </c>
      <c r="N67" s="1">
        <v>0.01</v>
      </c>
      <c r="O67" s="1">
        <v>0.9</v>
      </c>
      <c r="P67" s="1"/>
      <c r="Q67" s="1">
        <v>64</v>
      </c>
      <c r="R67" s="1"/>
      <c r="S67" s="1">
        <v>100</v>
      </c>
      <c r="T67" s="1">
        <v>6</v>
      </c>
      <c r="U67" s="1">
        <f t="shared" si="5"/>
        <v>34645</v>
      </c>
      <c r="V67" s="33">
        <f t="shared" si="6"/>
        <v>726</v>
      </c>
      <c r="W67" s="3"/>
      <c r="X67" s="14">
        <v>1.4606481481481482E-2</v>
      </c>
      <c r="Y67" s="15">
        <v>0.65600000000000003</v>
      </c>
      <c r="Z67" s="15">
        <v>1.0954704590502216</v>
      </c>
      <c r="AA67" s="37">
        <v>0.83610469102859497</v>
      </c>
      <c r="AB67" s="37">
        <v>0.76642417907714844</v>
      </c>
      <c r="AC67" s="93">
        <v>726</v>
      </c>
      <c r="AD67" s="1">
        <v>34645</v>
      </c>
      <c r="AE67" s="93">
        <v>419</v>
      </c>
      <c r="AF67" s="1"/>
    </row>
    <row r="68" spans="1:32" x14ac:dyDescent="0.25">
      <c r="A68" s="1">
        <f t="shared" si="2"/>
        <v>63</v>
      </c>
      <c r="B68" s="1" t="s">
        <v>42</v>
      </c>
      <c r="C68" s="13"/>
      <c r="D68" s="13">
        <v>1</v>
      </c>
      <c r="E68" s="1">
        <v>5</v>
      </c>
      <c r="F68" s="1">
        <v>1000</v>
      </c>
      <c r="G68" s="33">
        <v>256</v>
      </c>
      <c r="H68" s="1"/>
      <c r="I68" s="1"/>
      <c r="J68" s="1">
        <v>128</v>
      </c>
      <c r="K68" s="1" t="s">
        <v>6</v>
      </c>
      <c r="L68" s="1" t="s">
        <v>7</v>
      </c>
      <c r="M68" s="1" t="s">
        <v>20</v>
      </c>
      <c r="N68" s="1">
        <v>0.01</v>
      </c>
      <c r="O68" s="1">
        <v>0.9</v>
      </c>
      <c r="P68" s="1"/>
      <c r="Q68" s="1">
        <v>64</v>
      </c>
      <c r="R68" s="1"/>
      <c r="S68" s="1">
        <v>100</v>
      </c>
      <c r="T68" s="1">
        <v>5</v>
      </c>
      <c r="U68" s="1">
        <f t="shared" si="5"/>
        <v>27624</v>
      </c>
      <c r="V68" s="33">
        <f t="shared" si="6"/>
        <v>1758</v>
      </c>
      <c r="W68" s="3"/>
      <c r="X68" s="14">
        <v>1.050925925925926E-2</v>
      </c>
      <c r="Y68" s="15">
        <v>0.878</v>
      </c>
      <c r="Z68" s="15">
        <v>1.1979462718549283</v>
      </c>
      <c r="AA68" s="37">
        <v>0.8024137020111084</v>
      </c>
      <c r="AB68" s="37">
        <v>0.75206375122070313</v>
      </c>
      <c r="AC68" s="93">
        <v>1758</v>
      </c>
      <c r="AD68" s="1">
        <v>27624</v>
      </c>
      <c r="AE68" s="93">
        <v>353</v>
      </c>
      <c r="AF68" s="1"/>
    </row>
    <row r="69" spans="1:32" x14ac:dyDescent="0.25">
      <c r="A69" s="1">
        <f t="shared" si="2"/>
        <v>64</v>
      </c>
      <c r="B69" s="1" t="s">
        <v>42</v>
      </c>
      <c r="C69" s="13"/>
      <c r="D69" s="13">
        <v>1</v>
      </c>
      <c r="E69" s="1">
        <v>5</v>
      </c>
      <c r="F69" s="1">
        <v>1000</v>
      </c>
      <c r="G69" s="33">
        <v>256</v>
      </c>
      <c r="H69" s="1"/>
      <c r="I69" s="1"/>
      <c r="J69" s="1">
        <v>128</v>
      </c>
      <c r="K69" s="1" t="s">
        <v>6</v>
      </c>
      <c r="L69" s="1" t="s">
        <v>7</v>
      </c>
      <c r="M69" s="1" t="s">
        <v>20</v>
      </c>
      <c r="N69" s="1">
        <v>0.01</v>
      </c>
      <c r="O69" s="1">
        <v>0.9</v>
      </c>
      <c r="P69" s="1"/>
      <c r="Q69" s="1">
        <v>64</v>
      </c>
      <c r="R69" s="1"/>
      <c r="S69" s="1">
        <v>100</v>
      </c>
      <c r="T69" s="1">
        <v>6</v>
      </c>
      <c r="U69" s="1">
        <f t="shared" si="5"/>
        <v>27624</v>
      </c>
      <c r="V69" s="33">
        <f t="shared" si="6"/>
        <v>1758</v>
      </c>
      <c r="W69" s="3"/>
      <c r="X69" s="14">
        <v>1.849537037037037E-2</v>
      </c>
      <c r="Y69" s="15">
        <v>0.94899999999999995</v>
      </c>
      <c r="Z69" s="15">
        <v>1.5581004706955233</v>
      </c>
      <c r="AA69" s="37">
        <v>0.77880764007568359</v>
      </c>
      <c r="AB69" s="37">
        <v>0.72657495737075806</v>
      </c>
      <c r="AC69" s="93">
        <v>1758</v>
      </c>
      <c r="AD69" s="1">
        <v>27624</v>
      </c>
      <c r="AE69" s="93">
        <v>625</v>
      </c>
      <c r="AF69" s="1"/>
    </row>
    <row r="70" spans="1:32" s="85" customFormat="1" x14ac:dyDescent="0.25">
      <c r="A70" s="1">
        <f t="shared" si="2"/>
        <v>65</v>
      </c>
      <c r="B70" s="78" t="s">
        <v>39</v>
      </c>
      <c r="C70" s="79"/>
      <c r="D70" s="79">
        <v>1</v>
      </c>
      <c r="E70" s="78">
        <v>5</v>
      </c>
      <c r="F70" s="78">
        <v>1000</v>
      </c>
      <c r="G70" s="80">
        <v>256</v>
      </c>
      <c r="H70" s="78"/>
      <c r="I70" s="78"/>
      <c r="J70" s="78">
        <v>128</v>
      </c>
      <c r="K70" s="78" t="s">
        <v>6</v>
      </c>
      <c r="L70" s="78" t="s">
        <v>7</v>
      </c>
      <c r="M70" s="78" t="s">
        <v>20</v>
      </c>
      <c r="N70" s="78">
        <v>0.01</v>
      </c>
      <c r="O70" s="78">
        <v>0.9</v>
      </c>
      <c r="P70" s="78"/>
      <c r="Q70" s="78">
        <v>64</v>
      </c>
      <c r="R70" s="78"/>
      <c r="S70" s="78">
        <v>100</v>
      </c>
      <c r="T70" s="78">
        <v>7</v>
      </c>
      <c r="U70" s="78">
        <f t="shared" ref="U70:U87" si="7">AD70</f>
        <v>67985</v>
      </c>
      <c r="V70" s="80">
        <f t="shared" ref="V70:V87" si="8">AC70</f>
        <v>2488</v>
      </c>
      <c r="W70" s="81"/>
      <c r="X70" s="14">
        <v>2.2743055555555555E-2</v>
      </c>
      <c r="Y70" s="83">
        <v>0.93600000000000005</v>
      </c>
      <c r="Z70" s="83">
        <v>1.5045807898591674</v>
      </c>
      <c r="AA70" s="37">
        <v>0.72229087352752686</v>
      </c>
      <c r="AB70" s="37">
        <v>0.61720407009124756</v>
      </c>
      <c r="AC70" s="93">
        <v>2488</v>
      </c>
      <c r="AD70" s="78">
        <v>67985</v>
      </c>
      <c r="AE70" s="95">
        <v>287</v>
      </c>
      <c r="AF70" s="78"/>
    </row>
    <row r="71" spans="1:32" x14ac:dyDescent="0.25">
      <c r="A71" s="1">
        <f t="shared" si="2"/>
        <v>66</v>
      </c>
      <c r="B71" s="1" t="s">
        <v>39</v>
      </c>
      <c r="C71" s="13"/>
      <c r="D71" s="13">
        <v>1</v>
      </c>
      <c r="E71" s="1">
        <v>5</v>
      </c>
      <c r="F71" s="1">
        <v>1000</v>
      </c>
      <c r="G71" s="33">
        <v>256</v>
      </c>
      <c r="H71" s="1"/>
      <c r="I71" s="1"/>
      <c r="J71" s="1">
        <v>128</v>
      </c>
      <c r="K71" s="1" t="s">
        <v>6</v>
      </c>
      <c r="L71" s="1" t="s">
        <v>7</v>
      </c>
      <c r="M71" s="1" t="s">
        <v>20</v>
      </c>
      <c r="N71" s="1">
        <v>0.01</v>
      </c>
      <c r="O71" s="1">
        <v>0.9</v>
      </c>
      <c r="P71" s="1"/>
      <c r="Q71" s="1">
        <v>64</v>
      </c>
      <c r="R71" s="1"/>
      <c r="S71" s="1">
        <v>100</v>
      </c>
      <c r="T71" s="1">
        <v>8</v>
      </c>
      <c r="U71" s="1">
        <f t="shared" si="7"/>
        <v>67985</v>
      </c>
      <c r="V71" s="33">
        <f t="shared" si="8"/>
        <v>2488</v>
      </c>
      <c r="W71" s="3"/>
      <c r="X71" s="14">
        <v>5.2615740740740741E-2</v>
      </c>
      <c r="Y71" s="15">
        <v>0.94099999999999995</v>
      </c>
      <c r="Z71" s="15">
        <v>1.7921850370446157</v>
      </c>
      <c r="AA71" s="37">
        <v>0.71948611736297607</v>
      </c>
      <c r="AB71" s="37">
        <v>0.60037654638290405</v>
      </c>
      <c r="AC71" s="93">
        <v>2488</v>
      </c>
      <c r="AD71" s="1">
        <v>67985</v>
      </c>
      <c r="AE71" s="93">
        <v>660</v>
      </c>
      <c r="AF71" s="1"/>
    </row>
    <row r="72" spans="1:32" x14ac:dyDescent="0.25">
      <c r="A72" s="1">
        <f t="shared" ref="A72:A87" si="9">A71+1</f>
        <v>67</v>
      </c>
      <c r="B72" s="1" t="s">
        <v>35</v>
      </c>
      <c r="C72" s="13"/>
      <c r="D72" s="13">
        <v>1</v>
      </c>
      <c r="E72" s="1">
        <v>5</v>
      </c>
      <c r="F72" s="1">
        <v>1000</v>
      </c>
      <c r="G72" s="33">
        <v>256</v>
      </c>
      <c r="H72" s="1"/>
      <c r="I72" s="1"/>
      <c r="J72" s="1">
        <v>128</v>
      </c>
      <c r="K72" s="1" t="s">
        <v>6</v>
      </c>
      <c r="L72" s="1" t="s">
        <v>7</v>
      </c>
      <c r="M72" s="1" t="s">
        <v>20</v>
      </c>
      <c r="N72" s="1">
        <v>0.01</v>
      </c>
      <c r="O72" s="1">
        <v>0.9</v>
      </c>
      <c r="P72" s="1"/>
      <c r="Q72" s="1">
        <v>64</v>
      </c>
      <c r="R72" s="1"/>
      <c r="S72" s="1">
        <v>100</v>
      </c>
      <c r="T72" s="1">
        <v>7</v>
      </c>
      <c r="U72" s="1">
        <f t="shared" si="7"/>
        <v>64303</v>
      </c>
      <c r="V72" s="33">
        <f t="shared" si="8"/>
        <v>3638</v>
      </c>
      <c r="W72" s="3"/>
      <c r="X72" s="14">
        <v>2.5335648148148149E-2</v>
      </c>
      <c r="Y72" s="15">
        <v>0.90700000000000003</v>
      </c>
      <c r="Z72" s="15">
        <v>1.6426555277511454</v>
      </c>
      <c r="AA72" s="37">
        <v>0.74166387319564819</v>
      </c>
      <c r="AB72" s="37">
        <v>0.61660963296890259</v>
      </c>
      <c r="AC72" s="93">
        <v>3638</v>
      </c>
      <c r="AD72" s="1">
        <v>64303</v>
      </c>
      <c r="AE72" s="93">
        <v>297</v>
      </c>
      <c r="AF72" s="1"/>
    </row>
    <row r="73" spans="1:32" x14ac:dyDescent="0.25">
      <c r="A73" s="1">
        <f t="shared" si="9"/>
        <v>68</v>
      </c>
      <c r="B73" s="1" t="s">
        <v>35</v>
      </c>
      <c r="C73" s="13"/>
      <c r="D73" s="13">
        <v>1</v>
      </c>
      <c r="E73" s="1">
        <v>5</v>
      </c>
      <c r="F73" s="1">
        <v>1000</v>
      </c>
      <c r="G73" s="33">
        <v>256</v>
      </c>
      <c r="H73" s="1"/>
      <c r="I73" s="1"/>
      <c r="J73" s="1">
        <v>128</v>
      </c>
      <c r="K73" s="1" t="s">
        <v>6</v>
      </c>
      <c r="L73" s="1" t="s">
        <v>7</v>
      </c>
      <c r="M73" s="1" t="s">
        <v>20</v>
      </c>
      <c r="N73" s="1">
        <v>0.01</v>
      </c>
      <c r="O73" s="1">
        <v>0.9</v>
      </c>
      <c r="P73" s="1"/>
      <c r="Q73" s="1">
        <v>64</v>
      </c>
      <c r="R73" s="1"/>
      <c r="S73" s="1">
        <v>100</v>
      </c>
      <c r="T73" s="1">
        <v>8</v>
      </c>
      <c r="U73" s="1">
        <f t="shared" si="7"/>
        <v>64303</v>
      </c>
      <c r="V73" s="33">
        <f t="shared" si="8"/>
        <v>3638</v>
      </c>
      <c r="W73" s="3"/>
      <c r="X73" s="14">
        <v>5.8958333333333335E-2</v>
      </c>
      <c r="Y73" s="15">
        <v>0.97799999999999998</v>
      </c>
      <c r="Z73" s="15">
        <v>2.1788276900251398</v>
      </c>
      <c r="AA73" s="37">
        <v>0.71841824054718018</v>
      </c>
      <c r="AB73" s="37">
        <v>0.57779163122177124</v>
      </c>
      <c r="AC73" s="93">
        <v>3638</v>
      </c>
      <c r="AD73" s="1">
        <v>64303</v>
      </c>
      <c r="AE73" s="93">
        <v>688</v>
      </c>
      <c r="AF73" s="1"/>
    </row>
    <row r="74" spans="1:32" x14ac:dyDescent="0.25">
      <c r="A74" s="1">
        <f t="shared" si="9"/>
        <v>69</v>
      </c>
      <c r="B74" s="1" t="s">
        <v>36</v>
      </c>
      <c r="C74" s="13"/>
      <c r="D74" s="13">
        <v>1</v>
      </c>
      <c r="E74" s="1">
        <v>5</v>
      </c>
      <c r="F74" s="1">
        <v>1000</v>
      </c>
      <c r="G74" s="33">
        <v>256</v>
      </c>
      <c r="H74" s="1"/>
      <c r="I74" s="1"/>
      <c r="J74" s="1">
        <v>128</v>
      </c>
      <c r="K74" s="1" t="s">
        <v>6</v>
      </c>
      <c r="L74" s="1" t="s">
        <v>7</v>
      </c>
      <c r="M74" s="1" t="s">
        <v>20</v>
      </c>
      <c r="N74" s="1">
        <v>0.01</v>
      </c>
      <c r="O74" s="1">
        <v>0.9</v>
      </c>
      <c r="P74" s="1"/>
      <c r="Q74" s="1">
        <v>64</v>
      </c>
      <c r="R74" s="1"/>
      <c r="S74" s="1">
        <v>100</v>
      </c>
      <c r="T74" s="1">
        <v>7</v>
      </c>
      <c r="U74" s="1">
        <f t="shared" si="7"/>
        <v>61833</v>
      </c>
      <c r="V74" s="33">
        <f t="shared" si="8"/>
        <v>1192</v>
      </c>
      <c r="W74" s="3"/>
      <c r="X74" s="14">
        <v>2.0752314814814814E-2</v>
      </c>
      <c r="Y74" s="15">
        <v>0.71799999999999997</v>
      </c>
      <c r="Z74" s="15">
        <v>1.0120324988093101</v>
      </c>
      <c r="AA74" s="37">
        <v>0.78089755773544312</v>
      </c>
      <c r="AB74" s="37">
        <v>0.72616118192672729</v>
      </c>
      <c r="AC74" s="93">
        <v>1192</v>
      </c>
      <c r="AD74" s="1">
        <v>61833</v>
      </c>
      <c r="AE74" s="93">
        <v>319</v>
      </c>
      <c r="AF74" s="1"/>
    </row>
    <row r="75" spans="1:32" x14ac:dyDescent="0.25">
      <c r="A75" s="1">
        <f t="shared" si="9"/>
        <v>70</v>
      </c>
      <c r="B75" s="1" t="s">
        <v>36</v>
      </c>
      <c r="C75" s="13"/>
      <c r="D75" s="13">
        <v>1</v>
      </c>
      <c r="E75" s="1">
        <v>5</v>
      </c>
      <c r="F75" s="1">
        <v>1000</v>
      </c>
      <c r="G75" s="33">
        <v>256</v>
      </c>
      <c r="H75" s="1"/>
      <c r="I75" s="1"/>
      <c r="J75" s="1">
        <v>128</v>
      </c>
      <c r="K75" s="1" t="s">
        <v>6</v>
      </c>
      <c r="L75" s="1" t="s">
        <v>7</v>
      </c>
      <c r="M75" s="1" t="s">
        <v>20</v>
      </c>
      <c r="N75" s="1">
        <v>0.01</v>
      </c>
      <c r="O75" s="1">
        <v>0.9</v>
      </c>
      <c r="P75" s="1"/>
      <c r="Q75" s="1">
        <v>64</v>
      </c>
      <c r="R75" s="1"/>
      <c r="S75" s="1">
        <v>100</v>
      </c>
      <c r="T75" s="1">
        <v>8</v>
      </c>
      <c r="U75" s="1">
        <f t="shared" si="7"/>
        <v>61833</v>
      </c>
      <c r="V75" s="33">
        <f t="shared" si="8"/>
        <v>1192</v>
      </c>
      <c r="W75" s="3"/>
      <c r="X75" s="14">
        <v>4.1296296296296296E-2</v>
      </c>
      <c r="Y75" s="15">
        <v>0.71599999999999997</v>
      </c>
      <c r="Z75" s="15">
        <v>1.1234772652484017</v>
      </c>
      <c r="AA75" s="37">
        <v>0.77899980545043945</v>
      </c>
      <c r="AB75" s="37">
        <v>0.72156810760498047</v>
      </c>
      <c r="AC75" s="93">
        <v>1192</v>
      </c>
      <c r="AD75" s="1">
        <v>61833</v>
      </c>
      <c r="AE75" s="93">
        <v>683</v>
      </c>
      <c r="AF75" s="1"/>
    </row>
    <row r="76" spans="1:32" x14ac:dyDescent="0.25">
      <c r="A76" s="1">
        <f t="shared" si="9"/>
        <v>71</v>
      </c>
      <c r="B76" s="1" t="s">
        <v>38</v>
      </c>
      <c r="C76" s="13"/>
      <c r="D76" s="13">
        <v>1</v>
      </c>
      <c r="E76" s="1">
        <v>5</v>
      </c>
      <c r="F76" s="1">
        <v>1000</v>
      </c>
      <c r="G76" s="33">
        <v>256</v>
      </c>
      <c r="H76" s="1"/>
      <c r="I76" s="1"/>
      <c r="J76" s="1">
        <v>128</v>
      </c>
      <c r="K76" s="1" t="s">
        <v>6</v>
      </c>
      <c r="L76" s="1" t="s">
        <v>7</v>
      </c>
      <c r="M76" s="1" t="s">
        <v>20</v>
      </c>
      <c r="N76" s="1">
        <v>0.01</v>
      </c>
      <c r="O76" s="1">
        <v>0.9</v>
      </c>
      <c r="P76" s="1"/>
      <c r="Q76" s="1">
        <v>64</v>
      </c>
      <c r="R76" s="1"/>
      <c r="S76" s="1">
        <v>100</v>
      </c>
      <c r="T76" s="1">
        <v>7</v>
      </c>
      <c r="U76" s="1">
        <f t="shared" si="7"/>
        <v>48499</v>
      </c>
      <c r="V76" s="33">
        <f t="shared" si="8"/>
        <v>3502</v>
      </c>
      <c r="W76" s="3"/>
      <c r="X76" s="14">
        <v>2.476851851851852E-2</v>
      </c>
      <c r="Y76" s="15">
        <v>0.67</v>
      </c>
      <c r="Z76" s="15">
        <v>1.9520823173261799</v>
      </c>
      <c r="AA76" s="37">
        <v>0.82266092300415039</v>
      </c>
      <c r="AB76" s="37">
        <v>0.59551304578781128</v>
      </c>
      <c r="AC76" s="93">
        <v>3502</v>
      </c>
      <c r="AD76" s="1">
        <v>48499</v>
      </c>
      <c r="AE76" s="93">
        <v>386</v>
      </c>
      <c r="AF76" s="1"/>
    </row>
    <row r="77" spans="1:32" x14ac:dyDescent="0.25">
      <c r="A77" s="1">
        <f t="shared" si="9"/>
        <v>72</v>
      </c>
      <c r="B77" s="1" t="s">
        <v>38</v>
      </c>
      <c r="C77" s="13"/>
      <c r="D77" s="13">
        <v>1</v>
      </c>
      <c r="E77" s="1">
        <v>5</v>
      </c>
      <c r="F77" s="1">
        <v>1000</v>
      </c>
      <c r="G77" s="33">
        <v>256</v>
      </c>
      <c r="H77" s="1"/>
      <c r="I77" s="1"/>
      <c r="J77" s="1">
        <v>128</v>
      </c>
      <c r="K77" s="1" t="s">
        <v>6</v>
      </c>
      <c r="L77" s="1" t="s">
        <v>7</v>
      </c>
      <c r="M77" s="1" t="s">
        <v>20</v>
      </c>
      <c r="N77" s="1">
        <v>0.01</v>
      </c>
      <c r="O77" s="1">
        <v>0.9</v>
      </c>
      <c r="P77" s="1"/>
      <c r="Q77" s="1">
        <v>64</v>
      </c>
      <c r="R77" s="1"/>
      <c r="S77" s="1">
        <v>100</v>
      </c>
      <c r="T77" s="1">
        <v>8</v>
      </c>
      <c r="U77" s="1">
        <f t="shared" si="7"/>
        <v>48499</v>
      </c>
      <c r="V77" s="33">
        <f t="shared" si="8"/>
        <v>3502</v>
      </c>
      <c r="W77" s="3"/>
      <c r="X77" s="14">
        <v>3.8252314814814815E-2</v>
      </c>
      <c r="Y77" s="15">
        <v>1.2030000000000001</v>
      </c>
      <c r="Z77" s="15">
        <v>2.4089025485952158</v>
      </c>
      <c r="AA77" s="37">
        <v>0.68857055902481079</v>
      </c>
      <c r="AB77" s="37">
        <v>0.56210821866989136</v>
      </c>
      <c r="AC77" s="93">
        <v>3502</v>
      </c>
      <c r="AD77" s="1">
        <v>48499</v>
      </c>
      <c r="AE77" s="93">
        <v>599</v>
      </c>
      <c r="AF77" s="1"/>
    </row>
    <row r="78" spans="1:32" x14ac:dyDescent="0.25">
      <c r="A78" s="1">
        <f t="shared" si="9"/>
        <v>73</v>
      </c>
      <c r="B78" s="1" t="s">
        <v>34</v>
      </c>
      <c r="C78" s="13"/>
      <c r="D78" s="13">
        <v>1</v>
      </c>
      <c r="E78" s="1">
        <v>5</v>
      </c>
      <c r="F78" s="1">
        <v>1000</v>
      </c>
      <c r="G78" s="33">
        <v>256</v>
      </c>
      <c r="H78" s="1"/>
      <c r="I78" s="1"/>
      <c r="J78" s="1">
        <v>128</v>
      </c>
      <c r="K78" s="1" t="s">
        <v>6</v>
      </c>
      <c r="L78" s="1" t="s">
        <v>7</v>
      </c>
      <c r="M78" s="1" t="s">
        <v>20</v>
      </c>
      <c r="N78" s="1">
        <v>0.01</v>
      </c>
      <c r="O78" s="1">
        <v>0.9</v>
      </c>
      <c r="P78" s="1"/>
      <c r="Q78" s="1">
        <v>64</v>
      </c>
      <c r="R78" s="1"/>
      <c r="S78" s="1">
        <v>100</v>
      </c>
      <c r="T78" s="1">
        <v>7</v>
      </c>
      <c r="U78" s="1">
        <f t="shared" si="7"/>
        <v>48099</v>
      </c>
      <c r="V78" s="33">
        <f t="shared" si="8"/>
        <v>1331</v>
      </c>
      <c r="W78" s="3"/>
      <c r="X78" s="14">
        <v>1.861111111111111E-2</v>
      </c>
      <c r="Y78" s="15">
        <v>0.72699999999999998</v>
      </c>
      <c r="Z78" s="15">
        <v>1.2462336293713536</v>
      </c>
      <c r="AA78" s="37">
        <v>0.77754980325698853</v>
      </c>
      <c r="AB78" s="37">
        <v>0.67955756187438965</v>
      </c>
      <c r="AC78" s="93">
        <v>1331</v>
      </c>
      <c r="AD78" s="1">
        <v>48099</v>
      </c>
      <c r="AE78" s="93">
        <v>373</v>
      </c>
      <c r="AF78" s="1"/>
    </row>
    <row r="79" spans="1:32" x14ac:dyDescent="0.25">
      <c r="A79" s="1">
        <f t="shared" si="9"/>
        <v>74</v>
      </c>
      <c r="B79" s="1" t="s">
        <v>34</v>
      </c>
      <c r="C79" s="13"/>
      <c r="D79" s="13">
        <v>1</v>
      </c>
      <c r="E79" s="1">
        <v>5</v>
      </c>
      <c r="F79" s="1">
        <v>1000</v>
      </c>
      <c r="G79" s="33">
        <v>256</v>
      </c>
      <c r="H79" s="1"/>
      <c r="I79" s="1"/>
      <c r="J79" s="1">
        <v>128</v>
      </c>
      <c r="K79" s="1" t="s">
        <v>6</v>
      </c>
      <c r="L79" s="1" t="s">
        <v>7</v>
      </c>
      <c r="M79" s="1" t="s">
        <v>20</v>
      </c>
      <c r="N79" s="1">
        <v>0.01</v>
      </c>
      <c r="O79" s="1">
        <v>0.9</v>
      </c>
      <c r="P79" s="1"/>
      <c r="Q79" s="1">
        <v>64</v>
      </c>
      <c r="R79" s="1"/>
      <c r="S79" s="1">
        <v>100</v>
      </c>
      <c r="T79" s="1">
        <v>8</v>
      </c>
      <c r="U79" s="1">
        <f t="shared" si="7"/>
        <v>48099</v>
      </c>
      <c r="V79" s="33">
        <f t="shared" si="8"/>
        <v>1331</v>
      </c>
      <c r="W79" s="3"/>
      <c r="X79" s="14">
        <v>3.1539351851851853E-2</v>
      </c>
      <c r="Y79" s="15">
        <v>0.874</v>
      </c>
      <c r="Z79" s="15">
        <v>1.4235852793384534</v>
      </c>
      <c r="AA79" s="37">
        <v>0.7395969033241272</v>
      </c>
      <c r="AB79" s="37">
        <v>0.66126078367233276</v>
      </c>
      <c r="AC79" s="93">
        <v>1331</v>
      </c>
      <c r="AD79" s="1">
        <v>48099</v>
      </c>
      <c r="AE79" s="93">
        <v>618</v>
      </c>
      <c r="AF79" s="1"/>
    </row>
    <row r="80" spans="1:32" x14ac:dyDescent="0.25">
      <c r="A80" s="1">
        <f t="shared" si="9"/>
        <v>75</v>
      </c>
      <c r="B80" s="1" t="s">
        <v>37</v>
      </c>
      <c r="C80" s="13"/>
      <c r="D80" s="13">
        <v>1</v>
      </c>
      <c r="E80" s="1">
        <v>5</v>
      </c>
      <c r="F80" s="1">
        <v>1000</v>
      </c>
      <c r="G80" s="33">
        <v>256</v>
      </c>
      <c r="H80" s="1"/>
      <c r="I80" s="1"/>
      <c r="J80" s="1">
        <v>128</v>
      </c>
      <c r="K80" s="1" t="s">
        <v>6</v>
      </c>
      <c r="L80" s="1" t="s">
        <v>7</v>
      </c>
      <c r="M80" s="1" t="s">
        <v>20</v>
      </c>
      <c r="N80" s="1">
        <v>0.01</v>
      </c>
      <c r="O80" s="1">
        <v>0.9</v>
      </c>
      <c r="P80" s="1"/>
      <c r="Q80" s="1">
        <v>64</v>
      </c>
      <c r="R80" s="1"/>
      <c r="S80" s="1">
        <v>100</v>
      </c>
      <c r="T80" s="1">
        <v>7</v>
      </c>
      <c r="U80" s="1">
        <f t="shared" si="7"/>
        <v>43418</v>
      </c>
      <c r="V80" s="33">
        <f t="shared" si="8"/>
        <v>2415</v>
      </c>
      <c r="W80" s="3"/>
      <c r="X80" s="14">
        <v>1.5949074074074074E-2</v>
      </c>
      <c r="Y80" s="15">
        <v>0.75600000000000001</v>
      </c>
      <c r="Z80" s="15">
        <v>1.5885778573079621</v>
      </c>
      <c r="AA80" s="37">
        <v>0.81468057632446289</v>
      </c>
      <c r="AB80" s="37">
        <v>0.67237883806228638</v>
      </c>
      <c r="AC80" s="93">
        <v>2415</v>
      </c>
      <c r="AD80" s="1">
        <v>43418</v>
      </c>
      <c r="AE80" s="93">
        <v>301</v>
      </c>
      <c r="AF80" s="1"/>
    </row>
    <row r="81" spans="1:32" x14ac:dyDescent="0.25">
      <c r="A81" s="1">
        <f t="shared" si="9"/>
        <v>76</v>
      </c>
      <c r="B81" s="1" t="s">
        <v>37</v>
      </c>
      <c r="C81" s="13"/>
      <c r="D81" s="13">
        <v>1</v>
      </c>
      <c r="E81" s="1">
        <v>5</v>
      </c>
      <c r="F81" s="1">
        <v>1000</v>
      </c>
      <c r="G81" s="33">
        <v>256</v>
      </c>
      <c r="H81" s="1"/>
      <c r="I81" s="1"/>
      <c r="J81" s="1">
        <v>128</v>
      </c>
      <c r="K81" s="1" t="s">
        <v>6</v>
      </c>
      <c r="L81" s="1" t="s">
        <v>7</v>
      </c>
      <c r="M81" s="1" t="s">
        <v>20</v>
      </c>
      <c r="N81" s="1">
        <v>0.01</v>
      </c>
      <c r="O81" s="1">
        <v>0.9</v>
      </c>
      <c r="P81" s="1"/>
      <c r="Q81" s="1">
        <v>64</v>
      </c>
      <c r="R81" s="1"/>
      <c r="S81" s="1">
        <v>100</v>
      </c>
      <c r="T81" s="1">
        <v>8</v>
      </c>
      <c r="U81" s="1">
        <f t="shared" si="7"/>
        <v>43418</v>
      </c>
      <c r="V81" s="33">
        <f t="shared" si="8"/>
        <v>2415</v>
      </c>
      <c r="W81" s="3"/>
      <c r="X81" s="14">
        <v>3.4768518518518525E-2</v>
      </c>
      <c r="Y81" s="15">
        <v>0.83699999999999997</v>
      </c>
      <c r="Z81" s="15">
        <v>2.0581242486172799</v>
      </c>
      <c r="AA81" s="37">
        <v>0.79060196876525879</v>
      </c>
      <c r="AB81" s="37">
        <v>0.63156437873840332</v>
      </c>
      <c r="AC81" s="93">
        <v>2415</v>
      </c>
      <c r="AD81" s="1">
        <v>43418</v>
      </c>
      <c r="AE81" s="93">
        <v>657</v>
      </c>
      <c r="AF81" s="1"/>
    </row>
    <row r="82" spans="1:32" x14ac:dyDescent="0.25">
      <c r="A82" s="1">
        <f t="shared" si="9"/>
        <v>77</v>
      </c>
      <c r="B82" s="1" t="s">
        <v>43</v>
      </c>
      <c r="C82" s="13"/>
      <c r="D82" s="13">
        <v>1</v>
      </c>
      <c r="E82" s="1">
        <v>5</v>
      </c>
      <c r="F82" s="1">
        <v>1000</v>
      </c>
      <c r="G82" s="33">
        <v>256</v>
      </c>
      <c r="H82" s="1"/>
      <c r="I82" s="1"/>
      <c r="J82" s="1">
        <v>128</v>
      </c>
      <c r="K82" s="1" t="s">
        <v>6</v>
      </c>
      <c r="L82" s="1" t="s">
        <v>7</v>
      </c>
      <c r="M82" s="1" t="s">
        <v>20</v>
      </c>
      <c r="N82" s="1">
        <v>0.01</v>
      </c>
      <c r="O82" s="1">
        <v>0.9</v>
      </c>
      <c r="P82" s="1"/>
      <c r="Q82" s="1">
        <v>64</v>
      </c>
      <c r="R82" s="1"/>
      <c r="S82" s="1">
        <v>100</v>
      </c>
      <c r="T82" s="1">
        <v>7</v>
      </c>
      <c r="U82" s="1">
        <f t="shared" si="7"/>
        <v>35604</v>
      </c>
      <c r="V82" s="33">
        <f t="shared" si="8"/>
        <v>917</v>
      </c>
      <c r="W82" s="3"/>
      <c r="X82" s="14">
        <v>1.1435185185185185E-2</v>
      </c>
      <c r="Y82" s="15">
        <v>0.56699999999999995</v>
      </c>
      <c r="Z82" s="15">
        <v>0.89681386553839348</v>
      </c>
      <c r="AA82" s="37">
        <v>0.85247188806533813</v>
      </c>
      <c r="AB82" s="37">
        <v>0.79842698574066162</v>
      </c>
      <c r="AC82" s="93">
        <v>917</v>
      </c>
      <c r="AD82" s="1">
        <v>35604</v>
      </c>
      <c r="AE82" s="93">
        <v>320</v>
      </c>
      <c r="AF82" s="1"/>
    </row>
    <row r="83" spans="1:32" x14ac:dyDescent="0.25">
      <c r="A83" s="1">
        <f t="shared" si="9"/>
        <v>78</v>
      </c>
      <c r="B83" s="1" t="s">
        <v>43</v>
      </c>
      <c r="C83" s="13"/>
      <c r="D83" s="13">
        <v>1</v>
      </c>
      <c r="E83" s="1">
        <v>5</v>
      </c>
      <c r="F83" s="1">
        <v>1000</v>
      </c>
      <c r="G83" s="33">
        <v>256</v>
      </c>
      <c r="H83" s="1"/>
      <c r="I83" s="1"/>
      <c r="J83" s="1">
        <v>128</v>
      </c>
      <c r="K83" s="1" t="s">
        <v>6</v>
      </c>
      <c r="L83" s="1" t="s">
        <v>7</v>
      </c>
      <c r="M83" s="1" t="s">
        <v>20</v>
      </c>
      <c r="N83" s="1">
        <v>0.01</v>
      </c>
      <c r="O83" s="1">
        <v>0.9</v>
      </c>
      <c r="P83" s="1"/>
      <c r="Q83" s="1">
        <v>64</v>
      </c>
      <c r="R83" s="1"/>
      <c r="S83" s="1">
        <v>100</v>
      </c>
      <c r="T83" s="1">
        <v>8</v>
      </c>
      <c r="U83" s="1">
        <f t="shared" si="7"/>
        <v>35604</v>
      </c>
      <c r="V83" s="33">
        <f t="shared" si="8"/>
        <v>917</v>
      </c>
      <c r="W83" s="3"/>
      <c r="X83" s="14">
        <v>2.3090277777777779E-2</v>
      </c>
      <c r="Y83" s="15">
        <v>0.61799999999999999</v>
      </c>
      <c r="Z83" s="15">
        <v>1.0502591452169954</v>
      </c>
      <c r="AA83" s="37">
        <v>0.83801496028900146</v>
      </c>
      <c r="AB83" s="37">
        <v>0.78033709526062012</v>
      </c>
      <c r="AC83" s="93">
        <v>917</v>
      </c>
      <c r="AD83" s="1">
        <v>35604</v>
      </c>
      <c r="AE83" s="93">
        <v>643</v>
      </c>
      <c r="AF83" s="1"/>
    </row>
    <row r="84" spans="1:32" x14ac:dyDescent="0.25">
      <c r="A84" s="1">
        <f t="shared" si="9"/>
        <v>79</v>
      </c>
      <c r="B84" s="1" t="s">
        <v>44</v>
      </c>
      <c r="C84" s="13"/>
      <c r="D84" s="13">
        <v>1</v>
      </c>
      <c r="E84" s="1">
        <v>5</v>
      </c>
      <c r="F84" s="1">
        <v>1000</v>
      </c>
      <c r="G84" s="33">
        <v>256</v>
      </c>
      <c r="H84" s="1"/>
      <c r="I84" s="1"/>
      <c r="J84" s="1">
        <v>128</v>
      </c>
      <c r="K84" s="1" t="s">
        <v>6</v>
      </c>
      <c r="L84" s="1" t="s">
        <v>7</v>
      </c>
      <c r="M84" s="1" t="s">
        <v>20</v>
      </c>
      <c r="N84" s="1">
        <v>0.01</v>
      </c>
      <c r="O84" s="1">
        <v>0.9</v>
      </c>
      <c r="P84" s="1"/>
      <c r="Q84" s="1">
        <v>64</v>
      </c>
      <c r="R84" s="1"/>
      <c r="S84" s="1">
        <v>100</v>
      </c>
      <c r="T84" s="1">
        <v>7</v>
      </c>
      <c r="U84" s="1">
        <f t="shared" si="7"/>
        <v>34645</v>
      </c>
      <c r="V84" s="33">
        <f t="shared" si="8"/>
        <v>726</v>
      </c>
      <c r="W84" s="3"/>
      <c r="X84" s="14">
        <v>1.8217592592592594E-2</v>
      </c>
      <c r="Y84" s="15">
        <v>0.39300000000000002</v>
      </c>
      <c r="Z84" s="15">
        <v>0.951740550060303</v>
      </c>
      <c r="AA84" s="37">
        <v>0.89499616622924805</v>
      </c>
      <c r="AB84" s="37">
        <v>0.78916984796524048</v>
      </c>
      <c r="AC84" s="93">
        <v>726</v>
      </c>
      <c r="AD84" s="1">
        <v>34645</v>
      </c>
      <c r="AE84" s="93">
        <v>540</v>
      </c>
      <c r="AF84" s="1"/>
    </row>
    <row r="85" spans="1:32" x14ac:dyDescent="0.25">
      <c r="A85" s="1">
        <f t="shared" si="9"/>
        <v>80</v>
      </c>
      <c r="B85" s="1" t="s">
        <v>44</v>
      </c>
      <c r="C85" s="13"/>
      <c r="D85" s="13">
        <v>1</v>
      </c>
      <c r="E85" s="1">
        <v>5</v>
      </c>
      <c r="F85" s="1">
        <v>1000</v>
      </c>
      <c r="G85" s="33">
        <v>256</v>
      </c>
      <c r="H85" s="1"/>
      <c r="I85" s="1"/>
      <c r="J85" s="1">
        <v>128</v>
      </c>
      <c r="K85" s="1" t="s">
        <v>6</v>
      </c>
      <c r="L85" s="1" t="s">
        <v>7</v>
      </c>
      <c r="M85" s="1" t="s">
        <v>20</v>
      </c>
      <c r="N85" s="1">
        <v>0.01</v>
      </c>
      <c r="O85" s="1">
        <v>0.9</v>
      </c>
      <c r="P85" s="1"/>
      <c r="Q85" s="1">
        <v>64</v>
      </c>
      <c r="R85" s="1"/>
      <c r="S85" s="1">
        <v>100</v>
      </c>
      <c r="T85" s="1">
        <v>8</v>
      </c>
      <c r="U85" s="1">
        <f t="shared" si="7"/>
        <v>34645</v>
      </c>
      <c r="V85" s="33">
        <f t="shared" si="8"/>
        <v>726</v>
      </c>
      <c r="W85" s="3"/>
      <c r="X85" s="14">
        <v>2.0266203703703703E-2</v>
      </c>
      <c r="Y85" s="15">
        <v>0.60499999999999998</v>
      </c>
      <c r="Z85" s="15">
        <v>1.0515605271130977</v>
      </c>
      <c r="AA85" s="37">
        <v>0.84203231334686279</v>
      </c>
      <c r="AB85" s="37">
        <v>0.77623832225799561</v>
      </c>
      <c r="AC85" s="93">
        <v>726</v>
      </c>
      <c r="AD85" s="1">
        <v>34645</v>
      </c>
      <c r="AE85" s="93">
        <v>595</v>
      </c>
      <c r="AF85" s="1"/>
    </row>
    <row r="86" spans="1:32" x14ac:dyDescent="0.25">
      <c r="A86" s="1">
        <f t="shared" si="9"/>
        <v>81</v>
      </c>
      <c r="B86" s="1" t="s">
        <v>42</v>
      </c>
      <c r="C86" s="13"/>
      <c r="D86" s="13">
        <v>1</v>
      </c>
      <c r="E86" s="1">
        <v>5</v>
      </c>
      <c r="F86" s="1">
        <v>1000</v>
      </c>
      <c r="G86" s="33">
        <v>256</v>
      </c>
      <c r="H86" s="1"/>
      <c r="I86" s="1"/>
      <c r="J86" s="1">
        <v>128</v>
      </c>
      <c r="K86" s="1" t="s">
        <v>6</v>
      </c>
      <c r="L86" s="1" t="s">
        <v>7</v>
      </c>
      <c r="M86" s="1" t="s">
        <v>20</v>
      </c>
      <c r="N86" s="1">
        <v>0.01</v>
      </c>
      <c r="O86" s="1">
        <v>0.9</v>
      </c>
      <c r="P86" s="1"/>
      <c r="Q86" s="1">
        <v>64</v>
      </c>
      <c r="R86" s="1"/>
      <c r="S86" s="1">
        <v>100</v>
      </c>
      <c r="T86" s="1">
        <v>7</v>
      </c>
      <c r="U86" s="1">
        <f t="shared" si="7"/>
        <v>27624</v>
      </c>
      <c r="V86" s="33">
        <f t="shared" si="8"/>
        <v>1758</v>
      </c>
      <c r="W86" s="3"/>
      <c r="X86" s="14">
        <v>1.3449074074074073E-2</v>
      </c>
      <c r="Y86" s="15">
        <v>0.504</v>
      </c>
      <c r="Z86" s="15">
        <v>1.2142724179082121</v>
      </c>
      <c r="AA86" s="37">
        <v>0.87897658348083496</v>
      </c>
      <c r="AB86" s="37">
        <v>0.75756698846817017</v>
      </c>
      <c r="AC86" s="93">
        <v>1758</v>
      </c>
      <c r="AD86" s="1">
        <v>27624</v>
      </c>
      <c r="AE86" s="93">
        <v>429</v>
      </c>
      <c r="AF86" s="1"/>
    </row>
    <row r="87" spans="1:32" x14ac:dyDescent="0.25">
      <c r="A87" s="1">
        <f t="shared" si="9"/>
        <v>82</v>
      </c>
      <c r="B87" s="1" t="s">
        <v>42</v>
      </c>
      <c r="C87" s="13"/>
      <c r="D87" s="13">
        <v>1</v>
      </c>
      <c r="E87" s="1">
        <v>5</v>
      </c>
      <c r="F87" s="1">
        <v>1000</v>
      </c>
      <c r="G87" s="33">
        <v>256</v>
      </c>
      <c r="H87" s="1"/>
      <c r="I87" s="1"/>
      <c r="J87" s="1">
        <v>128</v>
      </c>
      <c r="K87" s="1" t="s">
        <v>6</v>
      </c>
      <c r="L87" s="1" t="s">
        <v>7</v>
      </c>
      <c r="M87" s="1" t="s">
        <v>20</v>
      </c>
      <c r="N87" s="1">
        <v>0.01</v>
      </c>
      <c r="O87" s="1">
        <v>0.9</v>
      </c>
      <c r="P87" s="1"/>
      <c r="Q87" s="1">
        <v>64</v>
      </c>
      <c r="R87" s="1"/>
      <c r="S87" s="1">
        <v>100</v>
      </c>
      <c r="T87" s="1">
        <v>8</v>
      </c>
      <c r="U87" s="1">
        <f t="shared" si="7"/>
        <v>27624</v>
      </c>
      <c r="V87" s="33">
        <f t="shared" si="8"/>
        <v>1758</v>
      </c>
      <c r="W87" s="3"/>
      <c r="X87" s="14">
        <v>2.056712962962963E-2</v>
      </c>
      <c r="Y87" s="15">
        <v>0.91600000000000004</v>
      </c>
      <c r="Z87" s="15">
        <v>1.5356113267928944</v>
      </c>
      <c r="AA87" s="37">
        <v>0.77774560451507568</v>
      </c>
      <c r="AB87" s="37">
        <v>0.72715425491333008</v>
      </c>
      <c r="AC87" s="93">
        <v>1758</v>
      </c>
      <c r="AD87" s="1">
        <v>27624</v>
      </c>
      <c r="AE87" s="93">
        <v>658</v>
      </c>
      <c r="AF87" s="1"/>
    </row>
    <row r="88" spans="1:32" x14ac:dyDescent="0.25">
      <c r="A88" s="1"/>
      <c r="C88" s="13"/>
      <c r="D88" s="13"/>
      <c r="E88" s="1"/>
      <c r="F88" s="1"/>
      <c r="G88" s="33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33"/>
      <c r="V88" s="33"/>
      <c r="W88" s="3"/>
      <c r="X88" s="14"/>
      <c r="Y88" s="15"/>
      <c r="Z88" s="15"/>
      <c r="AA88" s="37"/>
      <c r="AB88" s="37"/>
      <c r="AC88" s="93"/>
      <c r="AD88" s="1"/>
      <c r="AE88" s="93"/>
      <c r="AF88" s="1"/>
    </row>
    <row r="89" spans="1:32" x14ac:dyDescent="0.25">
      <c r="A89" s="1"/>
      <c r="C89" s="13"/>
      <c r="D89" s="13"/>
      <c r="E89" s="1"/>
      <c r="F89" s="1"/>
      <c r="G89" s="33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33"/>
      <c r="V89" s="33"/>
      <c r="W89" s="3"/>
      <c r="X89" s="14"/>
      <c r="Y89" s="15"/>
      <c r="Z89" s="15"/>
      <c r="AA89" s="37"/>
      <c r="AB89" s="37"/>
      <c r="AC89" s="93"/>
      <c r="AD89" s="1"/>
      <c r="AE89" s="93"/>
      <c r="AF89" s="1"/>
    </row>
    <row r="90" spans="1:32" x14ac:dyDescent="0.25">
      <c r="A90" s="1"/>
      <c r="C90" s="13"/>
      <c r="D90" s="13"/>
      <c r="E90" s="1"/>
      <c r="F90" s="1"/>
      <c r="G90" s="33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33"/>
      <c r="V90" s="33"/>
      <c r="W90" s="3"/>
      <c r="X90" s="14"/>
      <c r="Y90" s="15"/>
      <c r="Z90" s="15"/>
      <c r="AA90" s="37"/>
      <c r="AB90" s="37"/>
      <c r="AC90" s="93"/>
      <c r="AD90" s="1"/>
      <c r="AE90" s="93"/>
      <c r="AF90" s="1"/>
    </row>
    <row r="91" spans="1:32" x14ac:dyDescent="0.25">
      <c r="A91" s="1"/>
      <c r="C91" s="13"/>
      <c r="D91" s="13"/>
      <c r="E91" s="1"/>
      <c r="F91" s="1"/>
      <c r="G91" s="33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33"/>
      <c r="V91" s="33"/>
      <c r="W91" s="3"/>
      <c r="X91" s="14"/>
      <c r="Y91" s="15"/>
      <c r="Z91" s="15"/>
      <c r="AA91" s="37"/>
      <c r="AB91" s="37"/>
      <c r="AC91" s="93"/>
      <c r="AD91" s="1"/>
      <c r="AE91" s="93"/>
      <c r="AF91" s="1"/>
    </row>
    <row r="92" spans="1:32" x14ac:dyDescent="0.25">
      <c r="A92" s="1"/>
      <c r="C92" s="13"/>
      <c r="D92" s="13"/>
      <c r="E92" s="1"/>
      <c r="F92" s="1"/>
      <c r="G92" s="33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33"/>
      <c r="V92" s="33"/>
      <c r="W92" s="3"/>
      <c r="X92" s="14"/>
      <c r="Y92" s="15"/>
      <c r="Z92" s="15"/>
      <c r="AA92" s="37"/>
      <c r="AB92" s="37"/>
      <c r="AC92" s="93"/>
      <c r="AD92" s="1"/>
      <c r="AE92" s="93"/>
      <c r="AF92" s="1"/>
    </row>
    <row r="93" spans="1:32" x14ac:dyDescent="0.25">
      <c r="A93" s="1"/>
      <c r="C93" s="13"/>
      <c r="D93" s="13"/>
      <c r="E93" s="1"/>
      <c r="F93" s="1"/>
      <c r="G93" s="33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33"/>
      <c r="V93" s="33"/>
      <c r="W93" s="3"/>
      <c r="X93" s="14"/>
      <c r="Y93" s="15"/>
      <c r="Z93" s="15"/>
      <c r="AA93" s="37"/>
      <c r="AB93" s="37"/>
      <c r="AC93" s="93"/>
      <c r="AD93" s="1"/>
      <c r="AE93" s="93"/>
      <c r="AF93" s="1"/>
    </row>
    <row r="94" spans="1:32" x14ac:dyDescent="0.25">
      <c r="A94" s="1"/>
      <c r="C94" s="13"/>
      <c r="D94" s="13"/>
      <c r="E94" s="1"/>
      <c r="F94" s="1"/>
      <c r="G94" s="33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33"/>
      <c r="V94" s="33"/>
      <c r="W94" s="3"/>
      <c r="X94" s="14"/>
      <c r="Y94" s="15"/>
      <c r="Z94" s="15"/>
      <c r="AA94" s="37"/>
      <c r="AB94" s="37"/>
      <c r="AC94" s="93"/>
      <c r="AD94" s="1"/>
      <c r="AE94" s="93"/>
      <c r="AF94" s="1"/>
    </row>
    <row r="95" spans="1:32" x14ac:dyDescent="0.25">
      <c r="A95" s="1"/>
      <c r="C95" s="13"/>
      <c r="D95" s="13"/>
      <c r="E95" s="1"/>
      <c r="F95" s="1"/>
      <c r="G95" s="33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33"/>
      <c r="V95" s="33"/>
      <c r="W95" s="3"/>
      <c r="X95" s="14"/>
      <c r="Y95" s="15"/>
      <c r="Z95" s="15"/>
      <c r="AA95" s="37"/>
      <c r="AB95" s="37"/>
      <c r="AC95" s="93"/>
      <c r="AD95" s="1"/>
      <c r="AE95" s="93"/>
      <c r="AF95" s="1"/>
    </row>
    <row r="96" spans="1:32" x14ac:dyDescent="0.25">
      <c r="A96" s="1"/>
      <c r="C96" s="13"/>
      <c r="D96" s="13"/>
      <c r="E96" s="1"/>
      <c r="F96" s="1"/>
      <c r="G96" s="33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33"/>
      <c r="V96" s="33"/>
      <c r="W96" s="3"/>
      <c r="X96" s="14"/>
      <c r="Y96" s="15"/>
      <c r="Z96" s="15"/>
      <c r="AA96" s="37"/>
      <c r="AB96" s="37"/>
      <c r="AC96" s="93"/>
      <c r="AD96" s="1"/>
      <c r="AE96" s="93"/>
      <c r="AF96" s="1"/>
    </row>
    <row r="97" spans="1:32" x14ac:dyDescent="0.25">
      <c r="A97" s="1"/>
      <c r="C97" s="13"/>
      <c r="D97" s="13"/>
      <c r="E97" s="1"/>
      <c r="F97" s="1"/>
      <c r="G97" s="33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33"/>
      <c r="V97" s="33"/>
      <c r="W97" s="3"/>
      <c r="X97" s="14"/>
      <c r="Y97" s="15"/>
      <c r="Z97" s="15"/>
      <c r="AA97" s="37"/>
      <c r="AB97" s="37"/>
      <c r="AC97" s="93"/>
      <c r="AD97" s="1"/>
      <c r="AE97" s="93"/>
      <c r="AF97" s="1"/>
    </row>
    <row r="98" spans="1:32" x14ac:dyDescent="0.25">
      <c r="A98" s="1"/>
      <c r="C98" s="13"/>
      <c r="D98" s="13"/>
      <c r="E98" s="1"/>
      <c r="F98" s="1"/>
      <c r="G98" s="33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33"/>
      <c r="V98" s="33"/>
      <c r="W98" s="3"/>
      <c r="X98" s="14"/>
      <c r="Y98" s="15"/>
      <c r="Z98" s="15"/>
      <c r="AA98" s="37"/>
      <c r="AB98" s="37"/>
      <c r="AC98" s="93"/>
      <c r="AD98" s="1"/>
      <c r="AE98" s="93"/>
      <c r="AF98" s="1"/>
    </row>
    <row r="99" spans="1:32" x14ac:dyDescent="0.25">
      <c r="A99" s="1"/>
      <c r="C99" s="13"/>
      <c r="D99" s="13"/>
      <c r="E99" s="1"/>
      <c r="F99" s="1"/>
      <c r="G99" s="33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33"/>
      <c r="V99" s="33"/>
      <c r="W99" s="3"/>
      <c r="X99" s="14"/>
      <c r="Y99" s="15"/>
      <c r="Z99" s="15"/>
      <c r="AA99" s="37"/>
      <c r="AB99" s="37"/>
      <c r="AC99" s="93"/>
      <c r="AD99" s="1"/>
      <c r="AE99" s="93"/>
      <c r="AF99" s="1"/>
    </row>
    <row r="100" spans="1:32" x14ac:dyDescent="0.25">
      <c r="A100" s="1"/>
      <c r="C100" s="13"/>
      <c r="D100" s="13"/>
      <c r="E100" s="1"/>
      <c r="F100" s="1"/>
      <c r="G100" s="33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33"/>
      <c r="V100" s="33"/>
      <c r="W100" s="3"/>
      <c r="X100" s="14"/>
      <c r="Y100" s="15"/>
      <c r="Z100" s="15"/>
      <c r="AA100" s="37"/>
      <c r="AB100" s="37"/>
      <c r="AC100" s="93"/>
      <c r="AD100" s="1"/>
      <c r="AE100" s="93"/>
      <c r="AF100" s="1"/>
    </row>
    <row r="101" spans="1:32" x14ac:dyDescent="0.25">
      <c r="A101" s="1"/>
      <c r="C101" s="39"/>
      <c r="D101" s="39"/>
      <c r="E101" s="40"/>
      <c r="F101" s="40"/>
      <c r="G101" s="41"/>
      <c r="H101" s="40"/>
      <c r="I101" s="40"/>
      <c r="J101" s="40"/>
      <c r="K101" s="40"/>
      <c r="L101" s="40"/>
      <c r="M101" s="40"/>
      <c r="N101" s="40"/>
      <c r="O101" s="40"/>
      <c r="P101" s="40"/>
      <c r="Q101" s="40"/>
      <c r="R101" s="40"/>
      <c r="S101" s="40"/>
      <c r="T101" s="40"/>
      <c r="U101" s="33"/>
      <c r="V101" s="33"/>
      <c r="W101" s="43"/>
      <c r="X101" s="14"/>
      <c r="Y101" s="15"/>
      <c r="Z101" s="15"/>
      <c r="AA101" s="37"/>
      <c r="AB101" s="37"/>
      <c r="AC101" s="93"/>
      <c r="AD101" s="1"/>
      <c r="AE101" s="93"/>
      <c r="AF101" s="1"/>
    </row>
    <row r="102" spans="1:32" x14ac:dyDescent="0.25">
      <c r="A102" s="1"/>
      <c r="C102" s="13"/>
      <c r="D102" s="13"/>
      <c r="E102" s="1"/>
      <c r="F102" s="1"/>
      <c r="G102" s="33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33"/>
      <c r="V102" s="33"/>
      <c r="W102" s="3"/>
      <c r="X102" s="14"/>
      <c r="Y102" s="15"/>
      <c r="Z102" s="15"/>
      <c r="AA102" s="37"/>
      <c r="AB102" s="37"/>
      <c r="AC102" s="93"/>
      <c r="AD102" s="1"/>
      <c r="AE102" s="93"/>
      <c r="AF102" s="1"/>
    </row>
    <row r="103" spans="1:32" x14ac:dyDescent="0.25">
      <c r="A103" s="1"/>
      <c r="C103" s="13"/>
      <c r="D103" s="13"/>
      <c r="E103" s="1"/>
      <c r="F103" s="1"/>
      <c r="G103" s="33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33"/>
      <c r="V103" s="33"/>
      <c r="W103" s="3"/>
      <c r="X103" s="14"/>
      <c r="Y103" s="15"/>
      <c r="Z103" s="15"/>
      <c r="AA103" s="37"/>
      <c r="AB103" s="37"/>
      <c r="AC103" s="93"/>
      <c r="AD103" s="1"/>
      <c r="AE103" s="93"/>
      <c r="AF103" s="1"/>
    </row>
    <row r="104" spans="1:32" x14ac:dyDescent="0.25">
      <c r="A104" s="1"/>
      <c r="C104" s="13"/>
      <c r="D104" s="13"/>
      <c r="E104" s="1"/>
      <c r="F104" s="1"/>
      <c r="G104" s="33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33"/>
      <c r="V104" s="33"/>
      <c r="W104" s="3"/>
      <c r="X104" s="14"/>
      <c r="Y104" s="15"/>
      <c r="Z104" s="15"/>
      <c r="AA104" s="37"/>
      <c r="AB104" s="37"/>
      <c r="AC104" s="93"/>
      <c r="AD104" s="1"/>
      <c r="AE104" s="93"/>
      <c r="AF104" s="1"/>
    </row>
    <row r="105" spans="1:32" x14ac:dyDescent="0.25">
      <c r="A105" s="1"/>
      <c r="C105" s="13"/>
      <c r="D105" s="13"/>
      <c r="E105" s="1"/>
      <c r="F105" s="1"/>
      <c r="G105" s="33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33"/>
      <c r="V105" s="33"/>
      <c r="W105" s="3"/>
      <c r="X105" s="14"/>
      <c r="Y105" s="15"/>
      <c r="Z105" s="15"/>
      <c r="AA105" s="37"/>
      <c r="AB105" s="37"/>
      <c r="AC105" s="93"/>
      <c r="AD105" s="1"/>
      <c r="AE105" s="93"/>
      <c r="AF105" s="1"/>
    </row>
    <row r="106" spans="1:32" x14ac:dyDescent="0.25">
      <c r="A106" s="1"/>
      <c r="C106" s="13"/>
      <c r="D106" s="13"/>
      <c r="E106" s="1"/>
      <c r="F106" s="1"/>
      <c r="G106" s="33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33"/>
      <c r="V106" s="33"/>
      <c r="W106" s="3"/>
      <c r="X106" s="14"/>
      <c r="Y106" s="15"/>
      <c r="Z106" s="15"/>
      <c r="AA106" s="37"/>
      <c r="AB106" s="37"/>
      <c r="AC106" s="93"/>
      <c r="AD106" s="1"/>
      <c r="AE106" s="93"/>
      <c r="AF106" s="1"/>
    </row>
    <row r="107" spans="1:32" x14ac:dyDescent="0.25">
      <c r="A107" s="1"/>
      <c r="C107" s="13"/>
      <c r="D107" s="13"/>
      <c r="E107" s="1"/>
      <c r="F107" s="1"/>
      <c r="G107" s="33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33"/>
      <c r="V107" s="33"/>
      <c r="W107" s="3"/>
      <c r="X107" s="14"/>
      <c r="Y107" s="15"/>
      <c r="Z107" s="15"/>
      <c r="AA107" s="37"/>
      <c r="AB107" s="37"/>
      <c r="AC107" s="93"/>
      <c r="AD107" s="1"/>
      <c r="AE107" s="93"/>
      <c r="AF107" s="1"/>
    </row>
    <row r="108" spans="1:32" x14ac:dyDescent="0.25">
      <c r="A108" s="1"/>
      <c r="C108" s="13"/>
      <c r="D108" s="13"/>
      <c r="E108" s="1"/>
      <c r="F108" s="1"/>
      <c r="G108" s="33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33"/>
      <c r="V108" s="33"/>
      <c r="W108" s="3"/>
      <c r="X108" s="14"/>
      <c r="Y108" s="15"/>
      <c r="Z108" s="15"/>
      <c r="AA108" s="37"/>
      <c r="AB108" s="37"/>
      <c r="AC108" s="93"/>
      <c r="AD108" s="1"/>
      <c r="AE108" s="93"/>
      <c r="AF108" s="1"/>
    </row>
    <row r="109" spans="1:32" x14ac:dyDescent="0.25">
      <c r="A109" s="1"/>
      <c r="C109" s="13"/>
      <c r="D109" s="13"/>
      <c r="E109" s="1"/>
      <c r="F109" s="1"/>
      <c r="G109" s="33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33"/>
      <c r="V109" s="33"/>
      <c r="W109" s="3"/>
      <c r="X109" s="14"/>
      <c r="Y109" s="15"/>
      <c r="Z109" s="15"/>
      <c r="AA109" s="37"/>
      <c r="AB109" s="37"/>
      <c r="AC109" s="93"/>
      <c r="AD109" s="1"/>
      <c r="AE109" s="93"/>
      <c r="AF109" s="1"/>
    </row>
    <row r="110" spans="1:32" x14ac:dyDescent="0.25">
      <c r="A110" s="1"/>
      <c r="C110" s="13"/>
      <c r="D110" s="13"/>
      <c r="E110" s="1"/>
      <c r="F110" s="1"/>
      <c r="G110" s="33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33"/>
      <c r="V110" s="33"/>
      <c r="W110" s="3"/>
      <c r="X110" s="14"/>
      <c r="Y110" s="15"/>
      <c r="Z110" s="15"/>
      <c r="AA110" s="37"/>
      <c r="AB110" s="37"/>
      <c r="AC110" s="93"/>
      <c r="AD110" s="1"/>
      <c r="AE110" s="93"/>
      <c r="AF110" s="1"/>
    </row>
    <row r="111" spans="1:32" x14ac:dyDescent="0.25">
      <c r="A111" s="1"/>
      <c r="C111" s="13"/>
      <c r="D111" s="13"/>
      <c r="E111" s="1"/>
      <c r="F111" s="1"/>
      <c r="G111" s="33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33"/>
      <c r="V111" s="33"/>
      <c r="W111" s="3"/>
      <c r="X111" s="14"/>
      <c r="Y111" s="15"/>
      <c r="Z111" s="15"/>
      <c r="AA111" s="37"/>
      <c r="AB111" s="37"/>
      <c r="AC111" s="93"/>
      <c r="AD111" s="1"/>
      <c r="AE111" s="93"/>
      <c r="AF111" s="1"/>
    </row>
    <row r="112" spans="1:32" x14ac:dyDescent="0.25">
      <c r="A112" s="1"/>
      <c r="C112" s="13"/>
      <c r="D112" s="13"/>
      <c r="E112" s="1"/>
      <c r="F112" s="1"/>
      <c r="G112" s="33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33"/>
      <c r="V112" s="33"/>
      <c r="W112" s="3"/>
      <c r="X112" s="14"/>
      <c r="Y112" s="15"/>
      <c r="Z112" s="15"/>
      <c r="AA112" s="37"/>
      <c r="AB112" s="37"/>
      <c r="AC112" s="93"/>
      <c r="AD112" s="1"/>
      <c r="AE112" s="93"/>
      <c r="AF112" s="1"/>
    </row>
    <row r="113" spans="1:32" x14ac:dyDescent="0.25">
      <c r="A113" s="1"/>
      <c r="C113" s="13"/>
      <c r="D113" s="13"/>
      <c r="E113" s="1"/>
      <c r="F113" s="1"/>
      <c r="G113" s="33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33"/>
      <c r="V113" s="33"/>
      <c r="W113" s="3"/>
      <c r="X113" s="14"/>
      <c r="Y113" s="15"/>
      <c r="Z113" s="15"/>
      <c r="AA113" s="37"/>
      <c r="AB113" s="37"/>
      <c r="AC113" s="93"/>
      <c r="AD113" s="1"/>
      <c r="AE113" s="93"/>
      <c r="AF113" s="1"/>
    </row>
    <row r="114" spans="1:32" x14ac:dyDescent="0.25">
      <c r="A114" s="1"/>
      <c r="C114" s="13"/>
      <c r="D114" s="13"/>
      <c r="E114" s="1"/>
      <c r="F114" s="1"/>
      <c r="G114" s="33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33"/>
      <c r="V114" s="33"/>
      <c r="W114" s="3"/>
      <c r="X114" s="14"/>
      <c r="Y114" s="15"/>
      <c r="Z114" s="15"/>
      <c r="AA114" s="37"/>
      <c r="AB114" s="37"/>
      <c r="AC114" s="93"/>
      <c r="AD114" s="1"/>
      <c r="AE114" s="93"/>
      <c r="AF114" s="1"/>
    </row>
    <row r="115" spans="1:32" x14ac:dyDescent="0.25">
      <c r="A115" s="1"/>
      <c r="C115" s="13"/>
      <c r="D115" s="13"/>
      <c r="E115" s="1"/>
      <c r="F115" s="1"/>
      <c r="G115" s="33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33"/>
      <c r="V115" s="33"/>
      <c r="W115" s="3"/>
      <c r="X115" s="14"/>
      <c r="Y115" s="15"/>
      <c r="Z115" s="15"/>
      <c r="AA115" s="37"/>
      <c r="AB115" s="37"/>
      <c r="AC115" s="93"/>
      <c r="AD115" s="1"/>
      <c r="AE115" s="93"/>
      <c r="AF115" s="1"/>
    </row>
    <row r="116" spans="1:32" x14ac:dyDescent="0.25">
      <c r="A116" s="1"/>
      <c r="C116" s="13"/>
      <c r="D116" s="13"/>
      <c r="E116" s="1"/>
      <c r="F116" s="1"/>
      <c r="G116" s="33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33"/>
      <c r="V116" s="33"/>
      <c r="W116" s="3"/>
      <c r="X116" s="14"/>
      <c r="Y116" s="15"/>
      <c r="Z116" s="15"/>
      <c r="AA116" s="37"/>
      <c r="AB116" s="37"/>
      <c r="AC116" s="93"/>
      <c r="AD116" s="1"/>
      <c r="AE116" s="93"/>
      <c r="AF116" s="1"/>
    </row>
    <row r="117" spans="1:32" x14ac:dyDescent="0.25">
      <c r="A117" s="1"/>
      <c r="C117" s="13"/>
      <c r="D117" s="13"/>
      <c r="E117" s="1"/>
      <c r="F117" s="1"/>
      <c r="G117" s="33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33"/>
      <c r="V117" s="33"/>
      <c r="W117" s="3"/>
      <c r="X117" s="14"/>
      <c r="Y117" s="15"/>
      <c r="Z117" s="15"/>
      <c r="AA117" s="37"/>
      <c r="AB117" s="37"/>
      <c r="AC117" s="93"/>
      <c r="AD117" s="1"/>
      <c r="AE117" s="93"/>
      <c r="AF117" s="1"/>
    </row>
    <row r="118" spans="1:32" x14ac:dyDescent="0.25">
      <c r="A118" s="1"/>
      <c r="C118" s="13"/>
      <c r="D118" s="13"/>
      <c r="E118" s="1"/>
      <c r="F118" s="1"/>
      <c r="G118" s="33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33"/>
      <c r="V118" s="33"/>
      <c r="W118" s="3"/>
      <c r="X118" s="14"/>
      <c r="Y118" s="15"/>
      <c r="Z118" s="15"/>
      <c r="AA118" s="37"/>
      <c r="AB118" s="37"/>
      <c r="AC118" s="93"/>
      <c r="AD118" s="1"/>
      <c r="AE118" s="93"/>
      <c r="AF118" s="1"/>
    </row>
    <row r="119" spans="1:32" x14ac:dyDescent="0.25">
      <c r="A119" s="1"/>
      <c r="C119" s="13"/>
      <c r="D119" s="13"/>
      <c r="E119" s="1"/>
      <c r="F119" s="1"/>
      <c r="G119" s="33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33"/>
      <c r="V119" s="33"/>
      <c r="W119" s="3"/>
      <c r="X119" s="14"/>
      <c r="Y119" s="15"/>
      <c r="Z119" s="15"/>
      <c r="AA119" s="37"/>
      <c r="AB119" s="37"/>
      <c r="AC119" s="93"/>
      <c r="AD119" s="1"/>
      <c r="AE119" s="93"/>
      <c r="AF119" s="1"/>
    </row>
    <row r="120" spans="1:32" x14ac:dyDescent="0.25">
      <c r="A120" s="1"/>
      <c r="C120" s="13"/>
      <c r="D120" s="13"/>
      <c r="E120" s="1"/>
      <c r="F120" s="1"/>
      <c r="G120" s="33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33"/>
      <c r="V120" s="33"/>
      <c r="W120" s="3"/>
      <c r="X120" s="14"/>
      <c r="Y120" s="15"/>
      <c r="Z120" s="15"/>
      <c r="AA120" s="37"/>
      <c r="AB120" s="37"/>
      <c r="AC120" s="93"/>
      <c r="AD120" s="1"/>
      <c r="AE120" s="93"/>
      <c r="AF120" s="1"/>
    </row>
    <row r="121" spans="1:32" x14ac:dyDescent="0.25">
      <c r="A121" s="1"/>
      <c r="C121" s="13"/>
      <c r="D121" s="13"/>
      <c r="E121" s="1"/>
      <c r="F121" s="1"/>
      <c r="G121" s="33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33"/>
      <c r="V121" s="33"/>
      <c r="W121" s="3"/>
      <c r="X121" s="14"/>
      <c r="Y121" s="15"/>
      <c r="Z121" s="15"/>
      <c r="AA121" s="37"/>
      <c r="AB121" s="37"/>
      <c r="AC121" s="93"/>
      <c r="AD121" s="1"/>
      <c r="AE121" s="93"/>
      <c r="AF121" s="1"/>
    </row>
    <row r="122" spans="1:32" x14ac:dyDescent="0.25">
      <c r="A122" s="1"/>
      <c r="C122" s="13"/>
      <c r="D122" s="13"/>
      <c r="E122" s="1"/>
      <c r="F122" s="1"/>
      <c r="G122" s="33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33"/>
      <c r="V122" s="33"/>
      <c r="W122" s="3"/>
      <c r="X122" s="14"/>
      <c r="Y122" s="15"/>
      <c r="Z122" s="15"/>
      <c r="AA122" s="37"/>
      <c r="AB122" s="37"/>
      <c r="AC122" s="93"/>
      <c r="AD122" s="1"/>
      <c r="AE122" s="93"/>
      <c r="AF122" s="1"/>
    </row>
    <row r="123" spans="1:32" x14ac:dyDescent="0.25">
      <c r="A123" s="1"/>
      <c r="C123" s="13"/>
      <c r="D123" s="13"/>
      <c r="E123" s="1"/>
      <c r="F123" s="1"/>
      <c r="G123" s="33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33"/>
      <c r="V123" s="33"/>
      <c r="W123" s="3"/>
      <c r="X123" s="14"/>
      <c r="Y123" s="15"/>
      <c r="Z123" s="15"/>
      <c r="AA123" s="37"/>
      <c r="AB123" s="37"/>
      <c r="AC123" s="93"/>
      <c r="AD123" s="1"/>
      <c r="AE123" s="93"/>
      <c r="AF123" s="1"/>
    </row>
    <row r="124" spans="1:32" x14ac:dyDescent="0.25">
      <c r="A124" s="1"/>
      <c r="C124" s="13"/>
      <c r="D124" s="13"/>
      <c r="E124" s="1"/>
      <c r="F124" s="1"/>
      <c r="G124" s="33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33"/>
      <c r="V124" s="33"/>
      <c r="W124" s="3"/>
      <c r="X124" s="14"/>
      <c r="Y124" s="15"/>
      <c r="Z124" s="15"/>
      <c r="AA124" s="37"/>
      <c r="AB124" s="37"/>
      <c r="AC124" s="93"/>
      <c r="AD124" s="1"/>
      <c r="AE124" s="93"/>
      <c r="AF124" s="1"/>
    </row>
    <row r="125" spans="1:32" x14ac:dyDescent="0.25">
      <c r="A125" s="1"/>
      <c r="C125" s="39"/>
      <c r="D125" s="39"/>
      <c r="E125" s="40"/>
      <c r="F125" s="40"/>
      <c r="G125" s="41"/>
      <c r="H125" s="40"/>
      <c r="I125" s="40"/>
      <c r="J125" s="40"/>
      <c r="K125" s="40"/>
      <c r="L125" s="40"/>
      <c r="M125" s="40"/>
      <c r="N125" s="40"/>
      <c r="O125" s="40"/>
      <c r="P125" s="40"/>
      <c r="Q125" s="40"/>
      <c r="R125" s="40"/>
      <c r="S125" s="40"/>
      <c r="T125" s="40"/>
      <c r="U125" s="33"/>
      <c r="V125" s="33"/>
      <c r="W125" s="43"/>
      <c r="X125" s="14"/>
      <c r="Y125" s="15"/>
      <c r="Z125" s="15"/>
      <c r="AA125" s="37"/>
      <c r="AB125" s="37"/>
      <c r="AC125" s="93"/>
      <c r="AD125" s="1"/>
      <c r="AE125" s="93"/>
      <c r="AF125" s="1"/>
    </row>
    <row r="126" spans="1:32" x14ac:dyDescent="0.25">
      <c r="A126" s="1"/>
      <c r="C126" s="13"/>
      <c r="D126" s="13"/>
      <c r="E126" s="1"/>
      <c r="F126" s="1"/>
      <c r="G126" s="33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33"/>
      <c r="V126" s="33"/>
      <c r="W126" s="3"/>
      <c r="X126" s="14"/>
      <c r="Y126" s="15"/>
      <c r="Z126" s="15"/>
      <c r="AA126" s="37"/>
      <c r="AB126" s="37"/>
      <c r="AC126" s="93"/>
      <c r="AD126" s="1"/>
      <c r="AE126" s="93"/>
      <c r="AF126" s="1"/>
    </row>
    <row r="127" spans="1:32" x14ac:dyDescent="0.25">
      <c r="A127" s="1"/>
      <c r="C127" s="13"/>
      <c r="D127" s="13"/>
      <c r="E127" s="1"/>
      <c r="F127" s="1"/>
      <c r="G127" s="33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33"/>
      <c r="V127" s="33"/>
      <c r="W127" s="3"/>
      <c r="X127" s="14"/>
      <c r="Y127" s="15"/>
      <c r="Z127" s="15"/>
      <c r="AA127" s="37"/>
      <c r="AB127" s="37"/>
      <c r="AC127" s="93"/>
      <c r="AD127" s="1"/>
      <c r="AE127" s="93"/>
      <c r="AF127" s="1"/>
    </row>
    <row r="128" spans="1:32" x14ac:dyDescent="0.25">
      <c r="A128" s="1"/>
      <c r="C128" s="13"/>
      <c r="D128" s="13"/>
      <c r="E128" s="1"/>
      <c r="F128" s="1"/>
      <c r="G128" s="33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33"/>
      <c r="V128" s="33"/>
      <c r="W128" s="3"/>
      <c r="X128" s="14"/>
      <c r="Y128" s="15"/>
      <c r="Z128" s="15"/>
      <c r="AA128" s="37"/>
      <c r="AB128" s="37"/>
      <c r="AC128" s="93"/>
      <c r="AD128" s="1"/>
      <c r="AE128" s="93"/>
      <c r="AF128" s="1"/>
    </row>
    <row r="129" spans="1:32" x14ac:dyDescent="0.25">
      <c r="A129" s="1"/>
      <c r="C129" s="13"/>
      <c r="D129" s="13"/>
      <c r="E129" s="1"/>
      <c r="F129" s="1"/>
      <c r="G129" s="33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33"/>
      <c r="V129" s="33"/>
      <c r="W129" s="3"/>
      <c r="X129" s="14"/>
      <c r="Y129" s="15"/>
      <c r="Z129" s="15"/>
      <c r="AA129" s="37"/>
      <c r="AB129" s="37"/>
      <c r="AC129" s="93"/>
      <c r="AD129" s="1"/>
      <c r="AE129" s="93"/>
      <c r="AF129" s="1"/>
    </row>
    <row r="130" spans="1:32" x14ac:dyDescent="0.25">
      <c r="A130" s="1"/>
      <c r="C130" s="13"/>
      <c r="D130" s="13"/>
      <c r="E130" s="1"/>
      <c r="F130" s="1"/>
      <c r="G130" s="33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33"/>
      <c r="V130" s="33"/>
      <c r="W130" s="3"/>
      <c r="X130" s="14"/>
      <c r="Y130" s="15"/>
      <c r="Z130" s="15"/>
      <c r="AA130" s="37"/>
      <c r="AB130" s="37"/>
      <c r="AC130" s="93"/>
      <c r="AD130" s="1"/>
      <c r="AE130" s="93"/>
      <c r="AF130" s="1"/>
    </row>
    <row r="131" spans="1:32" x14ac:dyDescent="0.25">
      <c r="A131" s="1"/>
      <c r="C131" s="13"/>
      <c r="D131" s="13"/>
      <c r="E131" s="1"/>
      <c r="F131" s="1"/>
      <c r="G131" s="33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33"/>
      <c r="V131" s="33"/>
      <c r="W131" s="3"/>
      <c r="X131" s="14"/>
      <c r="Y131" s="15"/>
      <c r="Z131" s="15"/>
      <c r="AA131" s="37"/>
      <c r="AB131" s="37"/>
      <c r="AC131" s="93"/>
      <c r="AD131" s="1"/>
      <c r="AE131" s="93"/>
      <c r="AF131" s="1"/>
    </row>
    <row r="132" spans="1:32" x14ac:dyDescent="0.25">
      <c r="A132" s="1"/>
      <c r="C132" s="13"/>
      <c r="D132" s="13"/>
      <c r="E132" s="1"/>
      <c r="F132" s="1"/>
      <c r="G132" s="33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33"/>
      <c r="V132" s="33"/>
      <c r="W132" s="3"/>
      <c r="X132" s="14"/>
      <c r="Y132" s="15"/>
      <c r="Z132" s="15"/>
      <c r="AA132" s="37"/>
      <c r="AB132" s="37"/>
      <c r="AC132" s="93"/>
      <c r="AD132" s="1"/>
      <c r="AE132" s="93"/>
      <c r="AF132" s="1"/>
    </row>
    <row r="133" spans="1:32" x14ac:dyDescent="0.25">
      <c r="A133" s="1"/>
      <c r="C133" s="13"/>
      <c r="D133" s="13"/>
      <c r="E133" s="1"/>
      <c r="F133" s="1"/>
      <c r="G133" s="33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33"/>
      <c r="V133" s="33"/>
      <c r="W133" s="3"/>
      <c r="X133" s="14"/>
      <c r="Y133" s="15"/>
      <c r="Z133" s="15"/>
      <c r="AA133" s="37"/>
      <c r="AB133" s="37"/>
      <c r="AC133" s="93"/>
      <c r="AD133" s="1"/>
      <c r="AE133" s="93"/>
      <c r="AF133" s="1"/>
    </row>
    <row r="134" spans="1:32" x14ac:dyDescent="0.25">
      <c r="A134" s="1"/>
      <c r="C134" s="13"/>
      <c r="D134" s="13"/>
      <c r="E134" s="1"/>
      <c r="F134" s="1"/>
      <c r="G134" s="33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33"/>
      <c r="V134" s="33"/>
      <c r="W134" s="3"/>
      <c r="X134" s="14"/>
      <c r="Y134" s="15"/>
      <c r="Z134" s="15"/>
      <c r="AA134" s="37"/>
      <c r="AB134" s="37"/>
      <c r="AC134" s="93"/>
      <c r="AD134" s="1"/>
      <c r="AE134" s="93"/>
      <c r="AF134" s="1"/>
    </row>
    <row r="135" spans="1:32" x14ac:dyDescent="0.25">
      <c r="A135" s="1"/>
      <c r="C135" s="13"/>
      <c r="D135" s="13"/>
      <c r="E135" s="1"/>
      <c r="F135" s="1"/>
      <c r="G135" s="33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33"/>
      <c r="V135" s="33"/>
      <c r="W135" s="3"/>
      <c r="X135" s="14"/>
      <c r="Y135" s="15"/>
      <c r="Z135" s="15"/>
      <c r="AA135" s="37"/>
      <c r="AB135" s="37"/>
      <c r="AC135" s="93"/>
      <c r="AD135" s="1"/>
      <c r="AE135" s="93"/>
      <c r="AF135" s="1"/>
    </row>
    <row r="136" spans="1:32" x14ac:dyDescent="0.25">
      <c r="A136" s="1"/>
      <c r="C136" s="13"/>
      <c r="D136" s="13"/>
      <c r="E136" s="1"/>
      <c r="F136" s="1"/>
      <c r="G136" s="33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33"/>
      <c r="V136" s="33"/>
      <c r="W136" s="3"/>
      <c r="X136" s="14"/>
      <c r="Y136" s="15"/>
      <c r="Z136" s="15"/>
      <c r="AA136" s="37"/>
      <c r="AB136" s="37"/>
      <c r="AC136" s="93"/>
      <c r="AD136" s="1"/>
      <c r="AE136" s="93"/>
      <c r="AF136" s="1"/>
    </row>
    <row r="137" spans="1:32" x14ac:dyDescent="0.25">
      <c r="A137" s="1"/>
      <c r="C137" s="13"/>
      <c r="D137" s="13"/>
      <c r="E137" s="1"/>
      <c r="F137" s="1"/>
      <c r="G137" s="33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33"/>
      <c r="V137" s="33"/>
      <c r="W137" s="3"/>
      <c r="X137" s="14"/>
      <c r="Y137" s="15"/>
      <c r="Z137" s="15"/>
      <c r="AA137" s="37"/>
      <c r="AB137" s="37"/>
      <c r="AC137" s="93"/>
      <c r="AD137" s="1"/>
      <c r="AE137" s="93"/>
      <c r="AF137" s="1"/>
    </row>
    <row r="138" spans="1:32" x14ac:dyDescent="0.25">
      <c r="A138" s="1"/>
      <c r="C138" s="13"/>
      <c r="D138" s="13"/>
      <c r="E138" s="1"/>
      <c r="F138" s="1"/>
      <c r="G138" s="33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33"/>
      <c r="V138" s="33"/>
      <c r="W138" s="3"/>
      <c r="X138" s="14"/>
      <c r="Y138" s="15"/>
      <c r="Z138" s="15"/>
      <c r="AA138" s="37"/>
      <c r="AB138" s="37"/>
      <c r="AC138" s="93"/>
      <c r="AD138" s="1"/>
      <c r="AE138" s="93"/>
      <c r="AF138" s="1"/>
    </row>
    <row r="139" spans="1:32" x14ac:dyDescent="0.25">
      <c r="A139" s="1"/>
      <c r="C139" s="13"/>
      <c r="D139" s="13"/>
      <c r="E139" s="1"/>
      <c r="F139" s="1"/>
      <c r="G139" s="33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33"/>
      <c r="V139" s="33"/>
      <c r="W139" s="3"/>
      <c r="X139" s="14"/>
      <c r="Y139" s="15"/>
      <c r="Z139" s="15"/>
      <c r="AA139" s="37"/>
      <c r="AB139" s="37"/>
      <c r="AC139" s="93"/>
      <c r="AD139" s="1"/>
      <c r="AE139" s="93"/>
      <c r="AF139" s="1"/>
    </row>
    <row r="140" spans="1:32" x14ac:dyDescent="0.25">
      <c r="A140" s="1"/>
      <c r="C140" s="13"/>
      <c r="D140" s="13"/>
      <c r="E140" s="1"/>
      <c r="F140" s="1"/>
      <c r="G140" s="33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33"/>
      <c r="V140" s="33"/>
      <c r="W140" s="3"/>
      <c r="X140" s="14"/>
      <c r="Y140" s="15"/>
      <c r="Z140" s="15"/>
      <c r="AA140" s="37"/>
      <c r="AB140" s="37"/>
      <c r="AC140" s="93"/>
      <c r="AD140" s="1"/>
      <c r="AE140" s="93"/>
      <c r="AF140" s="1"/>
    </row>
    <row r="141" spans="1:32" x14ac:dyDescent="0.25">
      <c r="A141" s="1"/>
      <c r="C141" s="13"/>
      <c r="D141" s="13"/>
      <c r="E141" s="1"/>
      <c r="F141" s="1"/>
      <c r="G141" s="33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33"/>
      <c r="V141" s="33"/>
      <c r="W141" s="3"/>
      <c r="X141" s="14"/>
      <c r="Y141" s="15"/>
      <c r="Z141" s="15"/>
      <c r="AA141" s="37"/>
      <c r="AB141" s="37"/>
      <c r="AC141" s="93"/>
      <c r="AD141" s="1"/>
      <c r="AE141" s="93"/>
      <c r="AF141" s="1"/>
    </row>
    <row r="142" spans="1:32" x14ac:dyDescent="0.25">
      <c r="A142" s="1"/>
      <c r="C142" s="13"/>
      <c r="D142" s="13"/>
      <c r="E142" s="1"/>
      <c r="F142" s="1"/>
      <c r="G142" s="33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33"/>
      <c r="V142" s="33"/>
      <c r="W142" s="3"/>
      <c r="X142" s="14"/>
      <c r="Y142" s="15"/>
      <c r="Z142" s="15"/>
      <c r="AA142" s="37"/>
      <c r="AB142" s="37"/>
      <c r="AC142" s="93"/>
      <c r="AD142" s="1"/>
      <c r="AE142" s="93"/>
      <c r="AF142" s="1"/>
    </row>
    <row r="143" spans="1:32" x14ac:dyDescent="0.25">
      <c r="A143" s="1"/>
      <c r="C143" s="13"/>
      <c r="D143" s="13"/>
      <c r="E143" s="1"/>
      <c r="F143" s="1"/>
      <c r="G143" s="33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33"/>
      <c r="V143" s="33"/>
      <c r="W143" s="3"/>
      <c r="X143" s="14"/>
      <c r="Y143" s="15"/>
      <c r="Z143" s="15"/>
      <c r="AA143" s="37"/>
      <c r="AB143" s="37"/>
      <c r="AC143" s="93"/>
      <c r="AD143" s="1"/>
      <c r="AE143" s="93"/>
      <c r="AF143" s="1"/>
    </row>
    <row r="144" spans="1:32" x14ac:dyDescent="0.25">
      <c r="A144" s="1"/>
      <c r="C144" s="13"/>
      <c r="D144" s="13"/>
      <c r="E144" s="1"/>
      <c r="F144" s="1"/>
      <c r="G144" s="33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33"/>
      <c r="V144" s="33"/>
      <c r="W144" s="3"/>
      <c r="X144" s="14"/>
      <c r="Y144" s="15"/>
      <c r="Z144" s="15"/>
      <c r="AA144" s="37"/>
      <c r="AB144" s="37"/>
      <c r="AC144" s="93"/>
      <c r="AD144" s="1"/>
      <c r="AE144" s="93"/>
      <c r="AF144" s="1"/>
    </row>
    <row r="145" spans="1:32" x14ac:dyDescent="0.25">
      <c r="A145" s="1"/>
      <c r="C145" s="13"/>
      <c r="D145" s="13"/>
      <c r="E145" s="1"/>
      <c r="F145" s="1"/>
      <c r="G145" s="33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33"/>
      <c r="V145" s="33"/>
      <c r="W145" s="3"/>
      <c r="X145" s="14"/>
      <c r="Y145" s="15"/>
      <c r="Z145" s="15"/>
      <c r="AA145" s="37"/>
      <c r="AB145" s="37"/>
      <c r="AC145" s="93"/>
      <c r="AD145" s="1"/>
      <c r="AE145" s="93"/>
      <c r="AF145" s="1"/>
    </row>
    <row r="146" spans="1:32" x14ac:dyDescent="0.25">
      <c r="A146" s="1"/>
      <c r="C146" s="13"/>
      <c r="D146" s="13"/>
      <c r="E146" s="1"/>
      <c r="F146" s="1"/>
      <c r="G146" s="33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33"/>
      <c r="V146" s="33"/>
      <c r="W146" s="3"/>
      <c r="X146" s="14"/>
      <c r="Y146" s="15"/>
      <c r="Z146" s="15"/>
      <c r="AA146" s="37"/>
      <c r="AB146" s="37"/>
      <c r="AC146" s="93"/>
      <c r="AD146" s="1"/>
      <c r="AE146" s="93"/>
      <c r="AF146" s="1"/>
    </row>
    <row r="147" spans="1:32" x14ac:dyDescent="0.25">
      <c r="A147" s="1"/>
      <c r="C147" s="13"/>
      <c r="D147" s="13"/>
      <c r="E147" s="1"/>
      <c r="F147" s="1"/>
      <c r="G147" s="33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33"/>
      <c r="V147" s="33"/>
      <c r="W147" s="3"/>
      <c r="X147" s="14"/>
      <c r="Y147" s="15"/>
      <c r="Z147" s="15"/>
      <c r="AA147" s="37"/>
      <c r="AB147" s="37"/>
      <c r="AC147" s="93"/>
      <c r="AD147" s="1"/>
      <c r="AE147" s="93"/>
      <c r="AF147" s="1"/>
    </row>
    <row r="148" spans="1:32" x14ac:dyDescent="0.25">
      <c r="A148" s="1"/>
      <c r="C148" s="13"/>
      <c r="D148" s="13"/>
      <c r="E148" s="1"/>
      <c r="F148" s="1"/>
      <c r="G148" s="33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33"/>
      <c r="V148" s="33"/>
      <c r="W148" s="3"/>
      <c r="X148" s="14"/>
      <c r="Y148" s="15"/>
      <c r="Z148" s="15"/>
      <c r="AA148" s="37"/>
      <c r="AB148" s="37"/>
      <c r="AC148" s="93"/>
      <c r="AD148" s="1"/>
      <c r="AE148" s="93"/>
      <c r="AF148" s="1"/>
    </row>
    <row r="149" spans="1:32" x14ac:dyDescent="0.25">
      <c r="A149" s="1"/>
      <c r="C149" s="39"/>
      <c r="D149" s="39"/>
      <c r="E149" s="40"/>
      <c r="F149" s="40"/>
      <c r="G149" s="41"/>
      <c r="H149" s="40"/>
      <c r="I149" s="40"/>
      <c r="J149" s="40"/>
      <c r="K149" s="40"/>
      <c r="L149" s="40"/>
      <c r="M149" s="40"/>
      <c r="N149" s="40"/>
      <c r="O149" s="40"/>
      <c r="P149" s="40"/>
      <c r="Q149" s="40"/>
      <c r="R149" s="40"/>
      <c r="S149" s="40"/>
      <c r="T149" s="40"/>
      <c r="U149" s="33"/>
      <c r="V149" s="33"/>
      <c r="W149" s="3"/>
      <c r="X149" s="14"/>
      <c r="Y149" s="15"/>
      <c r="Z149" s="15"/>
      <c r="AA149" s="37"/>
      <c r="AB149" s="37"/>
      <c r="AC149" s="93"/>
      <c r="AD149" s="1"/>
      <c r="AE149" s="93"/>
      <c r="AF149" s="1"/>
    </row>
    <row r="150" spans="1:32" x14ac:dyDescent="0.25">
      <c r="A150" s="1"/>
      <c r="C150" s="13"/>
      <c r="D150" s="13"/>
      <c r="E150" s="1"/>
      <c r="F150" s="1"/>
      <c r="G150" s="33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33"/>
      <c r="V150" s="33"/>
      <c r="W150" s="3"/>
      <c r="X150" s="14"/>
      <c r="Y150" s="15"/>
      <c r="Z150" s="15"/>
      <c r="AA150" s="37"/>
      <c r="AB150" s="37"/>
      <c r="AC150" s="93"/>
      <c r="AD150" s="1"/>
      <c r="AE150" s="93"/>
      <c r="AF150" s="1"/>
    </row>
    <row r="151" spans="1:32" x14ac:dyDescent="0.25">
      <c r="A151" s="1"/>
      <c r="C151" s="13"/>
      <c r="D151" s="13"/>
      <c r="E151" s="1"/>
      <c r="F151" s="1"/>
      <c r="G151" s="33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33"/>
      <c r="V151" s="33"/>
      <c r="W151" s="3"/>
      <c r="X151" s="14"/>
      <c r="Y151" s="15"/>
      <c r="Z151" s="15"/>
      <c r="AA151" s="37"/>
      <c r="AB151" s="37"/>
      <c r="AC151" s="93"/>
      <c r="AD151" s="1"/>
      <c r="AE151" s="93"/>
      <c r="AF151" s="1"/>
    </row>
    <row r="152" spans="1:32" x14ac:dyDescent="0.25">
      <c r="A152" s="1"/>
      <c r="C152" s="13"/>
      <c r="D152" s="13"/>
      <c r="E152" s="1"/>
      <c r="F152" s="1"/>
      <c r="G152" s="33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33"/>
      <c r="V152" s="33"/>
      <c r="W152" s="3"/>
      <c r="X152" s="14"/>
      <c r="Y152" s="15"/>
      <c r="Z152" s="15"/>
      <c r="AA152" s="37"/>
      <c r="AB152" s="37"/>
      <c r="AC152" s="93"/>
      <c r="AD152" s="1"/>
      <c r="AE152" s="93"/>
      <c r="AF152" s="1"/>
    </row>
    <row r="153" spans="1:32" x14ac:dyDescent="0.25">
      <c r="A153" s="1"/>
      <c r="C153" s="13"/>
      <c r="D153" s="13"/>
      <c r="E153" s="1"/>
      <c r="F153" s="1"/>
      <c r="G153" s="33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33"/>
      <c r="V153" s="33"/>
      <c r="W153" s="3"/>
      <c r="X153" s="14"/>
      <c r="Y153" s="15"/>
      <c r="Z153" s="15"/>
      <c r="AA153" s="37"/>
      <c r="AB153" s="37"/>
      <c r="AC153" s="93"/>
      <c r="AD153" s="1"/>
      <c r="AE153" s="93"/>
      <c r="AF153" s="1"/>
    </row>
    <row r="154" spans="1:32" x14ac:dyDescent="0.25">
      <c r="A154" s="1"/>
      <c r="C154" s="13"/>
      <c r="D154" s="13"/>
      <c r="E154" s="1"/>
      <c r="F154" s="1"/>
      <c r="G154" s="33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33"/>
      <c r="V154" s="33"/>
      <c r="W154" s="3"/>
      <c r="X154" s="14"/>
      <c r="Y154" s="15"/>
      <c r="Z154" s="15"/>
      <c r="AA154" s="37"/>
      <c r="AB154" s="37"/>
      <c r="AC154" s="93"/>
      <c r="AD154" s="1"/>
      <c r="AE154" s="93"/>
      <c r="AF154" s="1"/>
    </row>
    <row r="155" spans="1:32" x14ac:dyDescent="0.25">
      <c r="A155" s="1"/>
      <c r="C155" s="13"/>
      <c r="D155" s="13"/>
      <c r="E155" s="1"/>
      <c r="F155" s="1"/>
      <c r="G155" s="33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33"/>
      <c r="V155" s="33"/>
      <c r="W155" s="3"/>
      <c r="X155" s="14"/>
      <c r="Y155" s="15"/>
      <c r="Z155" s="15"/>
      <c r="AA155" s="37"/>
      <c r="AB155" s="37"/>
      <c r="AC155" s="93"/>
      <c r="AD155" s="1"/>
      <c r="AE155" s="93"/>
      <c r="AF155" s="1"/>
    </row>
    <row r="156" spans="1:32" x14ac:dyDescent="0.25">
      <c r="A156" s="1"/>
      <c r="C156" s="13"/>
      <c r="D156" s="13"/>
      <c r="E156" s="1"/>
      <c r="F156" s="1"/>
      <c r="G156" s="33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33"/>
      <c r="V156" s="33"/>
      <c r="W156" s="3"/>
      <c r="X156" s="14"/>
      <c r="Y156" s="15"/>
      <c r="Z156" s="15"/>
      <c r="AA156" s="37"/>
      <c r="AB156" s="37"/>
      <c r="AC156" s="93"/>
      <c r="AD156" s="1"/>
      <c r="AE156" s="93"/>
      <c r="AF156" s="1"/>
    </row>
    <row r="157" spans="1:32" x14ac:dyDescent="0.25">
      <c r="A157" s="1"/>
      <c r="C157" s="13"/>
      <c r="D157" s="13"/>
      <c r="E157" s="1"/>
      <c r="F157" s="1"/>
      <c r="G157" s="33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33"/>
      <c r="V157" s="33"/>
      <c r="W157" s="3"/>
      <c r="X157" s="14"/>
      <c r="Y157" s="15"/>
      <c r="Z157" s="15"/>
      <c r="AA157" s="37"/>
      <c r="AB157" s="37"/>
      <c r="AC157" s="93"/>
      <c r="AD157" s="1"/>
      <c r="AE157" s="93"/>
      <c r="AF157" s="1"/>
    </row>
    <row r="158" spans="1:32" x14ac:dyDescent="0.25">
      <c r="A158" s="1"/>
      <c r="C158" s="13"/>
      <c r="D158" s="13"/>
      <c r="E158" s="1"/>
      <c r="F158" s="1"/>
      <c r="G158" s="33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33"/>
      <c r="V158" s="33"/>
      <c r="W158" s="3"/>
      <c r="X158" s="14"/>
      <c r="Y158" s="15"/>
      <c r="Z158" s="15"/>
      <c r="AA158" s="37"/>
      <c r="AB158" s="37"/>
      <c r="AC158" s="93"/>
      <c r="AD158" s="1"/>
      <c r="AE158" s="93"/>
      <c r="AF158" s="1"/>
    </row>
    <row r="159" spans="1:32" x14ac:dyDescent="0.25">
      <c r="A159" s="1"/>
      <c r="C159" s="13"/>
      <c r="D159" s="13"/>
      <c r="E159" s="1"/>
      <c r="F159" s="1"/>
      <c r="G159" s="33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33"/>
      <c r="V159" s="33"/>
      <c r="W159" s="3"/>
      <c r="X159" s="14"/>
      <c r="Y159" s="15"/>
      <c r="Z159" s="15"/>
      <c r="AA159" s="37"/>
      <c r="AB159" s="37"/>
      <c r="AC159" s="93"/>
      <c r="AD159" s="1"/>
      <c r="AE159" s="93"/>
      <c r="AF159" s="1"/>
    </row>
    <row r="160" spans="1:32" x14ac:dyDescent="0.25">
      <c r="A160" s="1"/>
      <c r="C160" s="13"/>
      <c r="D160" s="13"/>
      <c r="E160" s="1"/>
      <c r="F160" s="1"/>
      <c r="G160" s="33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33"/>
      <c r="V160" s="33"/>
      <c r="W160" s="3"/>
      <c r="X160" s="14"/>
      <c r="Y160" s="15"/>
      <c r="Z160" s="15"/>
      <c r="AA160" s="37"/>
      <c r="AB160" s="37"/>
      <c r="AC160" s="93"/>
      <c r="AD160" s="1"/>
      <c r="AE160" s="93"/>
      <c r="AF160" s="1"/>
    </row>
    <row r="161" spans="1:32" x14ac:dyDescent="0.25">
      <c r="A161" s="1"/>
      <c r="C161" s="13"/>
      <c r="D161" s="13"/>
      <c r="E161" s="1"/>
      <c r="F161" s="1"/>
      <c r="G161" s="33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33"/>
      <c r="V161" s="33"/>
      <c r="W161" s="3"/>
      <c r="X161" s="14"/>
      <c r="Y161" s="15"/>
      <c r="Z161" s="15"/>
      <c r="AA161" s="37"/>
      <c r="AB161" s="37"/>
      <c r="AC161" s="93"/>
      <c r="AD161" s="1"/>
      <c r="AE161" s="93"/>
      <c r="AF161" s="1"/>
    </row>
    <row r="162" spans="1:32" x14ac:dyDescent="0.25">
      <c r="A162" s="1"/>
      <c r="C162" s="13"/>
      <c r="D162" s="13"/>
      <c r="E162" s="1"/>
      <c r="F162" s="1"/>
      <c r="G162" s="33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33"/>
      <c r="V162" s="33"/>
      <c r="W162" s="3"/>
      <c r="X162" s="14"/>
      <c r="Y162" s="15"/>
      <c r="Z162" s="15"/>
      <c r="AA162" s="37"/>
      <c r="AB162" s="37"/>
      <c r="AC162" s="93"/>
      <c r="AD162" s="1"/>
      <c r="AE162" s="93"/>
      <c r="AF162" s="1"/>
    </row>
    <row r="163" spans="1:32" x14ac:dyDescent="0.25">
      <c r="A163" s="1"/>
      <c r="C163" s="13"/>
      <c r="D163" s="13"/>
      <c r="E163" s="1"/>
      <c r="F163" s="1"/>
      <c r="G163" s="33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33"/>
      <c r="V163" s="33"/>
      <c r="W163" s="3"/>
      <c r="X163" s="14"/>
      <c r="Y163" s="15"/>
      <c r="Z163" s="15"/>
      <c r="AA163" s="37"/>
      <c r="AB163" s="37"/>
      <c r="AC163" s="93"/>
      <c r="AD163" s="1"/>
      <c r="AE163" s="93"/>
      <c r="AF163" s="1"/>
    </row>
    <row r="164" spans="1:32" x14ac:dyDescent="0.25">
      <c r="A164" s="1"/>
      <c r="C164" s="13"/>
      <c r="D164" s="13"/>
      <c r="E164" s="1"/>
      <c r="F164" s="1"/>
      <c r="G164" s="33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33"/>
      <c r="V164" s="33"/>
      <c r="W164" s="3"/>
      <c r="X164" s="14"/>
      <c r="Y164" s="15"/>
      <c r="Z164" s="15"/>
      <c r="AA164" s="37"/>
      <c r="AB164" s="37"/>
      <c r="AC164" s="93"/>
      <c r="AD164" s="1"/>
      <c r="AE164" s="93"/>
      <c r="AF164" s="1"/>
    </row>
    <row r="165" spans="1:32" x14ac:dyDescent="0.25">
      <c r="A165" s="1"/>
      <c r="C165" s="13"/>
      <c r="D165" s="13"/>
      <c r="E165" s="1"/>
      <c r="F165" s="1"/>
      <c r="G165" s="33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33"/>
      <c r="V165" s="33"/>
      <c r="W165" s="3"/>
      <c r="X165" s="14"/>
      <c r="Y165" s="15"/>
      <c r="Z165" s="15"/>
      <c r="AA165" s="37"/>
      <c r="AB165" s="37"/>
      <c r="AC165" s="93"/>
      <c r="AD165" s="1"/>
      <c r="AE165" s="93"/>
      <c r="AF165" s="1"/>
    </row>
    <row r="166" spans="1:32" x14ac:dyDescent="0.25">
      <c r="A166" s="1"/>
      <c r="C166" s="13"/>
      <c r="D166" s="13"/>
      <c r="E166" s="1"/>
      <c r="F166" s="1"/>
      <c r="G166" s="33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33"/>
      <c r="V166" s="33"/>
      <c r="W166" s="3"/>
      <c r="X166" s="14"/>
      <c r="Y166" s="15"/>
      <c r="Z166" s="15"/>
      <c r="AA166" s="37"/>
      <c r="AB166" s="37"/>
      <c r="AC166" s="93"/>
      <c r="AD166" s="1"/>
      <c r="AE166" s="93"/>
      <c r="AF166" s="1"/>
    </row>
    <row r="167" spans="1:32" x14ac:dyDescent="0.25">
      <c r="A167" s="1"/>
      <c r="C167" s="13"/>
      <c r="D167" s="13"/>
      <c r="E167" s="1"/>
      <c r="F167" s="1"/>
      <c r="G167" s="33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33"/>
      <c r="V167" s="33"/>
      <c r="W167" s="3"/>
      <c r="X167" s="14"/>
      <c r="Y167" s="15"/>
      <c r="Z167" s="15"/>
      <c r="AA167" s="37"/>
      <c r="AB167" s="37"/>
      <c r="AC167" s="93"/>
      <c r="AD167" s="1"/>
      <c r="AE167" s="93"/>
      <c r="AF167" s="1"/>
    </row>
    <row r="168" spans="1:32" x14ac:dyDescent="0.25">
      <c r="A168" s="1"/>
      <c r="B168" s="49"/>
      <c r="C168" s="13"/>
      <c r="D168" s="13"/>
      <c r="E168" s="1"/>
      <c r="F168" s="1"/>
      <c r="G168" s="33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33"/>
      <c r="V168" s="33"/>
      <c r="W168" s="3"/>
      <c r="X168" s="14"/>
      <c r="Y168" s="15"/>
      <c r="Z168" s="15"/>
      <c r="AA168" s="37"/>
      <c r="AB168" s="37"/>
      <c r="AC168" s="93"/>
      <c r="AD168" s="1"/>
      <c r="AE168" s="93"/>
      <c r="AF168" s="1"/>
    </row>
    <row r="169" spans="1:32" x14ac:dyDescent="0.25">
      <c r="A169" s="1"/>
      <c r="B169" s="49"/>
      <c r="C169" s="13"/>
      <c r="D169" s="13"/>
      <c r="E169" s="1"/>
      <c r="F169" s="1"/>
      <c r="G169" s="33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33"/>
      <c r="V169" s="33"/>
      <c r="W169" s="3"/>
      <c r="X169" s="14"/>
      <c r="Y169" s="15"/>
      <c r="Z169" s="15"/>
      <c r="AA169" s="37"/>
      <c r="AB169" s="37"/>
      <c r="AC169" s="93"/>
      <c r="AD169" s="1"/>
      <c r="AE169" s="93"/>
      <c r="AF169" s="1"/>
    </row>
    <row r="170" spans="1:32" x14ac:dyDescent="0.25">
      <c r="A170" s="1"/>
      <c r="B170" s="49"/>
      <c r="C170" s="13"/>
      <c r="D170" s="13"/>
      <c r="E170" s="1"/>
      <c r="F170" s="1"/>
      <c r="G170" s="33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33"/>
      <c r="V170" s="33"/>
      <c r="W170" s="3"/>
      <c r="X170" s="14"/>
      <c r="Y170" s="15"/>
      <c r="Z170" s="15"/>
      <c r="AA170" s="37"/>
      <c r="AB170" s="37"/>
      <c r="AC170" s="93"/>
      <c r="AD170" s="1"/>
      <c r="AE170" s="93"/>
      <c r="AF170" s="1"/>
    </row>
    <row r="171" spans="1:32" x14ac:dyDescent="0.25">
      <c r="A171" s="1"/>
      <c r="B171" s="49"/>
      <c r="C171" s="13"/>
      <c r="D171" s="13"/>
      <c r="E171" s="1"/>
      <c r="F171" s="1"/>
      <c r="G171" s="33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33"/>
      <c r="V171" s="33"/>
      <c r="W171" s="3"/>
      <c r="X171" s="14"/>
      <c r="Y171" s="15"/>
      <c r="Z171" s="15"/>
      <c r="AA171" s="37"/>
      <c r="AB171" s="37"/>
      <c r="AC171" s="93"/>
      <c r="AD171" s="1"/>
      <c r="AE171" s="93"/>
      <c r="AF171" s="1"/>
    </row>
    <row r="172" spans="1:32" x14ac:dyDescent="0.25">
      <c r="A172" s="1"/>
      <c r="B172" s="49"/>
      <c r="C172" s="13"/>
      <c r="D172" s="13"/>
      <c r="E172" s="1"/>
      <c r="F172" s="1"/>
      <c r="G172" s="33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33"/>
      <c r="V172" s="33"/>
      <c r="W172" s="3"/>
      <c r="X172" s="14"/>
      <c r="Y172" s="15"/>
      <c r="Z172" s="15"/>
      <c r="AA172" s="37"/>
      <c r="AB172" s="37"/>
      <c r="AC172" s="93"/>
      <c r="AD172" s="1"/>
      <c r="AE172" s="93"/>
      <c r="AF172" s="1"/>
    </row>
    <row r="173" spans="1:32" x14ac:dyDescent="0.25">
      <c r="A173" s="1"/>
      <c r="B173" s="49"/>
      <c r="C173" s="39"/>
      <c r="D173" s="39"/>
      <c r="E173" s="40"/>
      <c r="F173" s="40"/>
      <c r="G173" s="41"/>
      <c r="H173" s="40"/>
      <c r="I173" s="40"/>
      <c r="J173" s="40"/>
      <c r="K173" s="40"/>
      <c r="L173" s="40"/>
      <c r="M173" s="40"/>
      <c r="N173" s="40"/>
      <c r="O173" s="40"/>
      <c r="P173" s="40"/>
      <c r="Q173" s="40"/>
      <c r="R173" s="40"/>
      <c r="S173" s="40"/>
      <c r="T173" s="40"/>
      <c r="U173" s="33"/>
      <c r="V173" s="33"/>
      <c r="W173" s="3"/>
      <c r="X173" s="14"/>
      <c r="Y173" s="15"/>
      <c r="Z173" s="15"/>
      <c r="AA173" s="37"/>
      <c r="AB173" s="37"/>
      <c r="AC173" s="93"/>
      <c r="AD173" s="1"/>
      <c r="AE173" s="93"/>
      <c r="AF173" s="1"/>
    </row>
    <row r="174" spans="1:32" x14ac:dyDescent="0.25">
      <c r="A174" s="1"/>
      <c r="B174" s="49"/>
      <c r="C174" s="13"/>
      <c r="D174" s="13"/>
      <c r="E174" s="1"/>
      <c r="F174" s="1"/>
      <c r="G174" s="33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33"/>
      <c r="V174" s="33"/>
      <c r="W174" s="3"/>
      <c r="X174" s="14"/>
      <c r="Y174" s="15"/>
      <c r="Z174" s="15"/>
      <c r="AA174" s="37"/>
      <c r="AB174" s="37"/>
      <c r="AC174" s="93"/>
      <c r="AD174" s="1"/>
      <c r="AE174" s="93"/>
      <c r="AF174" s="1"/>
    </row>
    <row r="175" spans="1:32" x14ac:dyDescent="0.25">
      <c r="A175" s="1"/>
      <c r="B175" s="49"/>
      <c r="C175" s="13"/>
      <c r="D175" s="13"/>
      <c r="E175" s="1"/>
      <c r="F175" s="1"/>
      <c r="G175" s="33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33"/>
      <c r="V175" s="33"/>
      <c r="W175" s="3"/>
      <c r="X175" s="14"/>
      <c r="Y175" s="15"/>
      <c r="Z175" s="15"/>
      <c r="AA175" s="37"/>
      <c r="AB175" s="37"/>
      <c r="AC175" s="93"/>
      <c r="AD175" s="1"/>
      <c r="AE175" s="93"/>
      <c r="AF175" s="1"/>
    </row>
    <row r="176" spans="1:32" x14ac:dyDescent="0.25">
      <c r="A176" s="1"/>
      <c r="B176" s="49"/>
      <c r="C176" s="13"/>
      <c r="D176" s="13"/>
      <c r="E176" s="1"/>
      <c r="F176" s="1"/>
      <c r="G176" s="33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33"/>
      <c r="V176" s="33"/>
      <c r="W176" s="3"/>
      <c r="X176" s="14"/>
      <c r="Y176" s="15"/>
      <c r="Z176" s="15"/>
      <c r="AA176" s="37"/>
      <c r="AB176" s="37"/>
      <c r="AC176" s="93"/>
      <c r="AD176" s="1"/>
      <c r="AE176" s="93"/>
      <c r="AF176" s="1"/>
    </row>
    <row r="177" spans="1:32" x14ac:dyDescent="0.25">
      <c r="A177" s="1"/>
      <c r="B177" s="49"/>
      <c r="C177" s="13"/>
      <c r="D177" s="13"/>
      <c r="E177" s="1"/>
      <c r="F177" s="1"/>
      <c r="G177" s="33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33"/>
      <c r="V177" s="33"/>
      <c r="W177" s="3"/>
      <c r="X177" s="14"/>
      <c r="Y177" s="15"/>
      <c r="Z177" s="15"/>
      <c r="AA177" s="37"/>
      <c r="AB177" s="37"/>
      <c r="AC177" s="93"/>
      <c r="AD177" s="1"/>
      <c r="AE177" s="93"/>
      <c r="AF177" s="1"/>
    </row>
    <row r="178" spans="1:32" x14ac:dyDescent="0.25">
      <c r="A178" s="1"/>
      <c r="B178" s="49"/>
      <c r="C178" s="13"/>
      <c r="D178" s="13"/>
      <c r="E178" s="1"/>
      <c r="F178" s="1"/>
      <c r="G178" s="33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33"/>
      <c r="V178" s="33"/>
      <c r="W178" s="3"/>
      <c r="X178" s="14"/>
      <c r="Y178" s="15"/>
      <c r="Z178" s="15"/>
      <c r="AA178" s="37"/>
      <c r="AB178" s="37"/>
      <c r="AC178" s="93"/>
      <c r="AD178" s="1"/>
      <c r="AE178" s="93"/>
      <c r="AF178" s="1"/>
    </row>
    <row r="179" spans="1:32" x14ac:dyDescent="0.25">
      <c r="A179" s="1"/>
      <c r="B179" s="49"/>
      <c r="C179" s="13"/>
      <c r="D179" s="13"/>
      <c r="E179" s="1"/>
      <c r="F179" s="1"/>
      <c r="G179" s="33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33"/>
      <c r="V179" s="33"/>
      <c r="W179" s="3"/>
      <c r="X179" s="14"/>
      <c r="Y179" s="15"/>
      <c r="Z179" s="15"/>
      <c r="AA179" s="37"/>
      <c r="AB179" s="37"/>
      <c r="AC179" s="93"/>
      <c r="AD179" s="1"/>
      <c r="AE179" s="93"/>
      <c r="AF179" s="1"/>
    </row>
    <row r="180" spans="1:32" x14ac:dyDescent="0.25">
      <c r="A180" s="1"/>
      <c r="B180" s="49"/>
      <c r="C180" s="13"/>
      <c r="D180" s="13"/>
      <c r="E180" s="1"/>
      <c r="F180" s="1"/>
      <c r="G180" s="33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33"/>
      <c r="V180" s="33"/>
      <c r="W180" s="3"/>
      <c r="X180" s="14"/>
      <c r="Y180" s="15"/>
      <c r="Z180" s="15"/>
      <c r="AA180" s="37"/>
      <c r="AB180" s="37"/>
      <c r="AC180" s="93"/>
      <c r="AD180" s="1"/>
      <c r="AE180" s="93"/>
      <c r="AF180" s="1"/>
    </row>
    <row r="181" spans="1:32" x14ac:dyDescent="0.25">
      <c r="A181" s="1"/>
      <c r="B181" s="49"/>
      <c r="C181" s="13"/>
      <c r="D181" s="13"/>
      <c r="E181" s="1"/>
      <c r="F181" s="1"/>
      <c r="G181" s="33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33"/>
      <c r="V181" s="33"/>
      <c r="W181" s="3"/>
      <c r="X181" s="14"/>
      <c r="Y181" s="15"/>
      <c r="Z181" s="15"/>
      <c r="AA181" s="37"/>
      <c r="AB181" s="37"/>
      <c r="AC181" s="93"/>
      <c r="AD181" s="1"/>
      <c r="AE181" s="93"/>
      <c r="AF181" s="1"/>
    </row>
    <row r="182" spans="1:32" x14ac:dyDescent="0.25">
      <c r="A182" s="1"/>
      <c r="B182" s="49"/>
      <c r="C182" s="13"/>
      <c r="D182" s="13"/>
      <c r="E182" s="1"/>
      <c r="F182" s="1"/>
      <c r="G182" s="33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33"/>
      <c r="V182" s="33"/>
      <c r="W182" s="3"/>
      <c r="X182" s="14"/>
      <c r="Y182" s="15"/>
      <c r="Z182" s="15"/>
      <c r="AA182" s="37"/>
      <c r="AB182" s="37"/>
      <c r="AC182" s="93"/>
      <c r="AD182" s="1"/>
      <c r="AE182" s="93"/>
      <c r="AF182" s="1"/>
    </row>
    <row r="183" spans="1:32" x14ac:dyDescent="0.25">
      <c r="A183" s="1"/>
      <c r="B183" s="49"/>
      <c r="C183" s="13"/>
      <c r="D183" s="13"/>
      <c r="E183" s="1"/>
      <c r="F183" s="1"/>
      <c r="G183" s="33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33"/>
      <c r="V183" s="33"/>
      <c r="W183" s="3"/>
      <c r="X183" s="14"/>
      <c r="Y183" s="15"/>
      <c r="Z183" s="15"/>
      <c r="AA183" s="37"/>
      <c r="AB183" s="37"/>
      <c r="AC183" s="93"/>
      <c r="AD183" s="1"/>
      <c r="AE183" s="93"/>
      <c r="AF183" s="1"/>
    </row>
    <row r="184" spans="1:32" x14ac:dyDescent="0.25">
      <c r="A184" s="1"/>
      <c r="B184" s="49"/>
      <c r="C184" s="13"/>
      <c r="D184" s="13"/>
      <c r="E184" s="1"/>
      <c r="F184" s="1"/>
      <c r="G184" s="33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33"/>
      <c r="V184" s="33"/>
      <c r="W184" s="3"/>
      <c r="X184" s="14"/>
      <c r="Y184" s="15"/>
      <c r="Z184" s="15"/>
      <c r="AA184" s="37"/>
      <c r="AB184" s="37"/>
      <c r="AC184" s="93"/>
      <c r="AD184" s="1"/>
      <c r="AE184" s="93"/>
      <c r="AF184" s="1"/>
    </row>
    <row r="185" spans="1:32" x14ac:dyDescent="0.25">
      <c r="A185" s="1"/>
      <c r="B185" s="49"/>
      <c r="C185" s="13"/>
      <c r="D185" s="13"/>
      <c r="E185" s="1"/>
      <c r="F185" s="1"/>
      <c r="G185" s="33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33"/>
      <c r="V185" s="33"/>
      <c r="W185" s="3"/>
      <c r="X185" s="14"/>
      <c r="Y185" s="15"/>
      <c r="Z185" s="15"/>
      <c r="AA185" s="37"/>
      <c r="AB185" s="37"/>
      <c r="AC185" s="93"/>
      <c r="AD185" s="1"/>
      <c r="AE185" s="93"/>
      <c r="AF185" s="1"/>
    </row>
    <row r="186" spans="1:32" x14ac:dyDescent="0.25">
      <c r="A186" s="1"/>
      <c r="B186" s="49"/>
      <c r="C186" s="13"/>
      <c r="D186" s="13"/>
      <c r="E186" s="1"/>
      <c r="F186" s="1"/>
      <c r="G186" s="33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33"/>
      <c r="V186" s="33"/>
      <c r="W186" s="3"/>
      <c r="X186" s="14"/>
      <c r="Y186" s="15"/>
      <c r="Z186" s="15"/>
      <c r="AA186" s="37"/>
      <c r="AB186" s="37"/>
      <c r="AC186" s="93"/>
      <c r="AD186" s="1"/>
      <c r="AE186" s="93"/>
      <c r="AF186" s="1"/>
    </row>
    <row r="187" spans="1:32" x14ac:dyDescent="0.25">
      <c r="A187" s="1"/>
      <c r="B187" s="49"/>
      <c r="C187" s="13"/>
      <c r="D187" s="13"/>
      <c r="E187" s="1"/>
      <c r="F187" s="1"/>
      <c r="G187" s="33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33"/>
      <c r="V187" s="33"/>
      <c r="W187" s="3"/>
      <c r="X187" s="14"/>
      <c r="Y187" s="15"/>
      <c r="Z187" s="15"/>
      <c r="AA187" s="37"/>
      <c r="AB187" s="37"/>
      <c r="AC187" s="93"/>
      <c r="AD187" s="1"/>
      <c r="AE187" s="93"/>
      <c r="AF187" s="1"/>
    </row>
    <row r="188" spans="1:32" x14ac:dyDescent="0.25">
      <c r="A188" s="1"/>
      <c r="B188" s="49"/>
      <c r="C188" s="13"/>
      <c r="D188" s="13"/>
      <c r="E188" s="1"/>
      <c r="F188" s="1"/>
      <c r="G188" s="33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33"/>
      <c r="V188" s="33"/>
      <c r="W188" s="3"/>
      <c r="X188" s="14"/>
      <c r="Y188" s="15"/>
      <c r="Z188" s="15"/>
      <c r="AA188" s="37"/>
      <c r="AB188" s="37"/>
      <c r="AC188" s="93"/>
      <c r="AD188" s="1"/>
      <c r="AE188" s="93"/>
      <c r="AF188" s="1"/>
    </row>
    <row r="189" spans="1:32" x14ac:dyDescent="0.25">
      <c r="A189" s="1"/>
      <c r="B189" s="49"/>
      <c r="C189" s="13"/>
      <c r="D189" s="13"/>
      <c r="E189" s="1"/>
      <c r="F189" s="1"/>
      <c r="G189" s="33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33"/>
      <c r="V189" s="33"/>
      <c r="W189" s="3"/>
      <c r="X189" s="14"/>
      <c r="Y189" s="15"/>
      <c r="Z189" s="15"/>
      <c r="AA189" s="37"/>
      <c r="AB189" s="37"/>
      <c r="AC189" s="93"/>
      <c r="AD189" s="1"/>
      <c r="AE189" s="93"/>
      <c r="AF189" s="1"/>
    </row>
    <row r="190" spans="1:32" x14ac:dyDescent="0.25">
      <c r="A190" s="1"/>
      <c r="B190" s="49"/>
      <c r="C190" s="13"/>
      <c r="D190" s="13"/>
      <c r="E190" s="1"/>
      <c r="F190" s="1"/>
      <c r="G190" s="33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33"/>
      <c r="V190" s="33"/>
      <c r="W190" s="3"/>
      <c r="X190" s="14"/>
      <c r="Y190" s="15"/>
      <c r="Z190" s="15"/>
      <c r="AA190" s="37"/>
      <c r="AB190" s="37"/>
      <c r="AC190" s="93"/>
      <c r="AD190" s="1"/>
      <c r="AE190" s="93"/>
      <c r="AF190" s="1"/>
    </row>
    <row r="191" spans="1:32" x14ac:dyDescent="0.25">
      <c r="A191" s="1"/>
      <c r="B191" s="49"/>
      <c r="C191" s="13"/>
      <c r="D191" s="13"/>
      <c r="E191" s="1"/>
      <c r="F191" s="1"/>
      <c r="G191" s="33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33"/>
      <c r="V191" s="33"/>
      <c r="W191" s="3"/>
      <c r="X191" s="14"/>
      <c r="Y191" s="15"/>
      <c r="Z191" s="15"/>
      <c r="AA191" s="37"/>
      <c r="AB191" s="37"/>
      <c r="AC191" s="93"/>
      <c r="AD191" s="1"/>
      <c r="AE191" s="93"/>
      <c r="AF191" s="1"/>
    </row>
    <row r="192" spans="1:32" x14ac:dyDescent="0.25">
      <c r="A192" s="1"/>
      <c r="B192" s="49"/>
      <c r="C192" s="13"/>
      <c r="D192" s="13"/>
      <c r="E192" s="1"/>
      <c r="F192" s="1"/>
      <c r="G192" s="33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33"/>
      <c r="V192" s="33"/>
      <c r="W192" s="3"/>
      <c r="X192" s="14"/>
      <c r="Y192" s="15"/>
      <c r="Z192" s="15"/>
      <c r="AA192" s="37"/>
      <c r="AB192" s="37"/>
      <c r="AC192" s="93"/>
      <c r="AD192" s="1"/>
      <c r="AE192" s="93"/>
      <c r="AF192" s="1"/>
    </row>
    <row r="193" spans="1:32" x14ac:dyDescent="0.25">
      <c r="A193" s="1"/>
      <c r="B193" s="49"/>
      <c r="C193" s="13"/>
      <c r="D193" s="13"/>
      <c r="E193" s="1"/>
      <c r="F193" s="1"/>
      <c r="G193" s="33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33"/>
      <c r="V193" s="33"/>
      <c r="W193" s="3"/>
      <c r="X193" s="14"/>
      <c r="Y193" s="15"/>
      <c r="Z193" s="15"/>
      <c r="AA193" s="37"/>
      <c r="AB193" s="37"/>
      <c r="AC193" s="93"/>
      <c r="AD193" s="1"/>
      <c r="AE193" s="93"/>
      <c r="AF193" s="1"/>
    </row>
    <row r="194" spans="1:32" x14ac:dyDescent="0.25">
      <c r="A194" s="1"/>
      <c r="B194" s="49"/>
      <c r="C194" s="13"/>
      <c r="D194" s="13"/>
      <c r="E194" s="1"/>
      <c r="F194" s="1"/>
      <c r="G194" s="33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33"/>
      <c r="V194" s="33"/>
      <c r="W194" s="3"/>
      <c r="X194" s="14"/>
      <c r="Y194" s="15"/>
      <c r="Z194" s="15"/>
      <c r="AA194" s="37"/>
      <c r="AB194" s="37"/>
      <c r="AC194" s="93"/>
      <c r="AD194" s="1"/>
      <c r="AE194" s="93"/>
      <c r="AF194" s="1"/>
    </row>
    <row r="195" spans="1:32" x14ac:dyDescent="0.25">
      <c r="A195" s="1"/>
      <c r="B195" s="49"/>
      <c r="C195" s="13"/>
      <c r="D195" s="13"/>
      <c r="E195" s="1"/>
      <c r="F195" s="1"/>
      <c r="G195" s="33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33"/>
      <c r="V195" s="33"/>
      <c r="W195" s="3"/>
      <c r="X195" s="14"/>
      <c r="Y195" s="15"/>
      <c r="Z195" s="15"/>
      <c r="AA195" s="37"/>
      <c r="AB195" s="37"/>
      <c r="AC195" s="93"/>
      <c r="AD195" s="1"/>
      <c r="AE195" s="93"/>
      <c r="AF195" s="1"/>
    </row>
    <row r="196" spans="1:32" x14ac:dyDescent="0.25">
      <c r="A196" s="1"/>
      <c r="B196" s="49"/>
      <c r="C196" s="13"/>
      <c r="D196" s="13"/>
      <c r="E196" s="1"/>
      <c r="F196" s="1"/>
      <c r="G196" s="33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33"/>
      <c r="V196" s="33"/>
      <c r="W196" s="3"/>
      <c r="X196" s="14"/>
      <c r="Y196" s="15"/>
      <c r="Z196" s="15"/>
      <c r="AA196" s="37"/>
      <c r="AB196" s="37"/>
      <c r="AC196" s="93"/>
      <c r="AD196" s="1"/>
      <c r="AE196" s="93"/>
      <c r="AF196" s="1"/>
    </row>
    <row r="197" spans="1:32" x14ac:dyDescent="0.25">
      <c r="A197" s="1"/>
      <c r="B197" s="49"/>
      <c r="C197" s="39"/>
      <c r="D197" s="39"/>
      <c r="E197" s="40"/>
      <c r="F197" s="40"/>
      <c r="G197" s="41"/>
      <c r="H197" s="40"/>
      <c r="I197" s="40"/>
      <c r="J197" s="40"/>
      <c r="K197" s="40"/>
      <c r="L197" s="40"/>
      <c r="M197" s="40"/>
      <c r="N197" s="40"/>
      <c r="O197" s="40"/>
      <c r="P197" s="40"/>
      <c r="Q197" s="40"/>
      <c r="R197" s="40"/>
      <c r="S197" s="40"/>
      <c r="T197" s="40"/>
      <c r="U197" s="33"/>
      <c r="V197" s="33"/>
      <c r="W197" s="3"/>
      <c r="X197" s="14"/>
      <c r="Y197" s="15"/>
      <c r="Z197" s="15"/>
      <c r="AA197" s="37"/>
      <c r="AB197" s="37"/>
      <c r="AC197" s="93"/>
      <c r="AD197" s="1"/>
      <c r="AE197" s="93"/>
      <c r="AF197" s="1"/>
    </row>
    <row r="198" spans="1:32" x14ac:dyDescent="0.25">
      <c r="A198" s="1"/>
      <c r="B198" s="49"/>
      <c r="C198" s="13"/>
      <c r="D198" s="13"/>
      <c r="E198" s="1"/>
      <c r="F198" s="1"/>
      <c r="G198" s="33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33"/>
      <c r="V198" s="33"/>
      <c r="W198" s="3"/>
      <c r="X198" s="14"/>
      <c r="Y198" s="15"/>
      <c r="Z198" s="15"/>
      <c r="AA198" s="37"/>
      <c r="AB198" s="37"/>
      <c r="AC198" s="93"/>
      <c r="AD198" s="1"/>
      <c r="AE198" s="93"/>
      <c r="AF198" s="1"/>
    </row>
    <row r="199" spans="1:32" x14ac:dyDescent="0.25">
      <c r="A199" s="1"/>
      <c r="B199" s="49"/>
      <c r="C199" s="13"/>
      <c r="D199" s="13"/>
      <c r="E199" s="1"/>
      <c r="F199" s="1"/>
      <c r="G199" s="33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33"/>
      <c r="V199" s="33"/>
      <c r="W199" s="3"/>
      <c r="X199" s="14"/>
      <c r="Y199" s="15"/>
      <c r="Z199" s="15"/>
      <c r="AA199" s="37"/>
      <c r="AB199" s="37"/>
      <c r="AC199" s="93"/>
      <c r="AD199" s="1"/>
      <c r="AE199" s="93"/>
      <c r="AF199" s="1"/>
    </row>
    <row r="200" spans="1:32" x14ac:dyDescent="0.25">
      <c r="A200" s="1"/>
      <c r="B200" s="49"/>
      <c r="C200" s="13"/>
      <c r="D200" s="13"/>
      <c r="E200" s="1"/>
      <c r="F200" s="1"/>
      <c r="G200" s="33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33"/>
      <c r="V200" s="33"/>
      <c r="W200" s="3"/>
      <c r="X200" s="14"/>
      <c r="Y200" s="15"/>
      <c r="Z200" s="15"/>
      <c r="AA200" s="37"/>
      <c r="AB200" s="37"/>
      <c r="AC200" s="93"/>
      <c r="AD200" s="1"/>
      <c r="AE200" s="93"/>
      <c r="AF200" s="1"/>
    </row>
    <row r="201" spans="1:32" x14ac:dyDescent="0.25">
      <c r="A201" s="1"/>
      <c r="B201" s="49"/>
      <c r="C201" s="13"/>
      <c r="D201" s="13"/>
      <c r="E201" s="1"/>
      <c r="F201" s="1"/>
      <c r="G201" s="33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33"/>
      <c r="V201" s="33"/>
      <c r="W201" s="3"/>
      <c r="X201" s="14"/>
      <c r="Y201" s="15"/>
      <c r="Z201" s="15"/>
      <c r="AA201" s="37"/>
      <c r="AB201" s="37"/>
      <c r="AC201" s="93"/>
      <c r="AD201" s="1"/>
      <c r="AE201" s="93"/>
      <c r="AF201" s="1"/>
    </row>
    <row r="202" spans="1:32" x14ac:dyDescent="0.25">
      <c r="A202" s="1"/>
      <c r="B202" s="49"/>
      <c r="C202" s="13"/>
      <c r="D202" s="13"/>
      <c r="E202" s="1"/>
      <c r="F202" s="1"/>
      <c r="G202" s="33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33"/>
      <c r="V202" s="33"/>
      <c r="W202" s="3"/>
      <c r="X202" s="14"/>
      <c r="Y202" s="15"/>
      <c r="Z202" s="15"/>
      <c r="AA202" s="37"/>
      <c r="AB202" s="37"/>
      <c r="AC202" s="93"/>
      <c r="AD202" s="1"/>
      <c r="AE202" s="93"/>
      <c r="AF202" s="1"/>
    </row>
    <row r="203" spans="1:32" x14ac:dyDescent="0.25">
      <c r="A203" s="1"/>
      <c r="B203" s="49"/>
      <c r="C203" s="13"/>
      <c r="D203" s="13"/>
      <c r="E203" s="1"/>
      <c r="F203" s="1"/>
      <c r="G203" s="33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33"/>
      <c r="V203" s="33"/>
      <c r="W203" s="3"/>
      <c r="X203" s="14"/>
      <c r="Y203" s="15"/>
      <c r="Z203" s="15"/>
      <c r="AA203" s="37"/>
      <c r="AB203" s="37"/>
      <c r="AC203" s="93"/>
      <c r="AD203" s="1"/>
      <c r="AE203" s="93"/>
      <c r="AF203" s="1"/>
    </row>
    <row r="204" spans="1:32" x14ac:dyDescent="0.25">
      <c r="A204" s="1"/>
      <c r="B204" s="49"/>
      <c r="C204" s="13"/>
      <c r="D204" s="13"/>
      <c r="E204" s="1"/>
      <c r="F204" s="1"/>
      <c r="G204" s="33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33"/>
      <c r="V204" s="33"/>
      <c r="W204" s="3"/>
      <c r="X204" s="14"/>
      <c r="Y204" s="15"/>
      <c r="Z204" s="15"/>
      <c r="AA204" s="37"/>
      <c r="AB204" s="37"/>
      <c r="AC204" s="93"/>
      <c r="AD204" s="1"/>
      <c r="AE204" s="93"/>
      <c r="AF204" s="1"/>
    </row>
    <row r="205" spans="1:32" x14ac:dyDescent="0.25">
      <c r="A205" s="1"/>
      <c r="B205" s="49"/>
      <c r="C205" s="13"/>
      <c r="D205" s="13"/>
      <c r="E205" s="1"/>
      <c r="F205" s="1"/>
      <c r="G205" s="33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33"/>
      <c r="V205" s="33"/>
      <c r="W205" s="3"/>
      <c r="X205" s="14"/>
      <c r="Y205" s="15"/>
      <c r="Z205" s="15"/>
      <c r="AA205" s="37"/>
      <c r="AB205" s="37"/>
      <c r="AC205" s="93"/>
      <c r="AD205" s="1"/>
      <c r="AE205" s="93"/>
      <c r="AF205" s="1"/>
    </row>
    <row r="206" spans="1:32" x14ac:dyDescent="0.25">
      <c r="A206" s="1"/>
      <c r="B206" s="49"/>
      <c r="C206" s="13"/>
      <c r="D206" s="13"/>
      <c r="E206" s="1"/>
      <c r="F206" s="1"/>
      <c r="G206" s="33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33"/>
      <c r="V206" s="33"/>
      <c r="W206" s="3"/>
      <c r="X206" s="14"/>
      <c r="Y206" s="15"/>
      <c r="Z206" s="15"/>
      <c r="AA206" s="37"/>
      <c r="AB206" s="37"/>
      <c r="AC206" s="93"/>
      <c r="AD206" s="1"/>
      <c r="AE206" s="93"/>
      <c r="AF206" s="1"/>
    </row>
    <row r="207" spans="1:32" x14ac:dyDescent="0.25">
      <c r="A207" s="1"/>
      <c r="B207" s="49"/>
      <c r="C207" s="13"/>
      <c r="D207" s="13"/>
      <c r="E207" s="1"/>
      <c r="F207" s="1"/>
      <c r="G207" s="33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33"/>
      <c r="V207" s="33"/>
      <c r="W207" s="3"/>
      <c r="X207" s="14"/>
      <c r="Y207" s="15"/>
      <c r="Z207" s="15"/>
      <c r="AA207" s="37"/>
      <c r="AB207" s="37"/>
      <c r="AC207" s="93"/>
      <c r="AD207" s="1"/>
      <c r="AE207" s="93"/>
      <c r="AF207" s="1"/>
    </row>
    <row r="208" spans="1:32" x14ac:dyDescent="0.25">
      <c r="A208" s="1"/>
      <c r="B208" s="49"/>
      <c r="C208" s="13"/>
      <c r="D208" s="13"/>
      <c r="E208" s="1"/>
      <c r="F208" s="1"/>
      <c r="G208" s="33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33"/>
      <c r="V208" s="33"/>
      <c r="W208" s="3"/>
      <c r="X208" s="14"/>
      <c r="Y208" s="15"/>
      <c r="Z208" s="15"/>
      <c r="AA208" s="37"/>
      <c r="AB208" s="37"/>
      <c r="AC208" s="93"/>
      <c r="AD208" s="1"/>
      <c r="AE208" s="93"/>
      <c r="AF208" s="1"/>
    </row>
    <row r="209" spans="1:32" x14ac:dyDescent="0.25">
      <c r="A209" s="1"/>
      <c r="B209" s="49"/>
      <c r="C209" s="13"/>
      <c r="D209" s="13"/>
      <c r="E209" s="1"/>
      <c r="F209" s="1"/>
      <c r="G209" s="33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33"/>
      <c r="V209" s="33"/>
      <c r="W209" s="3"/>
      <c r="X209" s="14"/>
      <c r="Y209" s="15"/>
      <c r="Z209" s="15"/>
      <c r="AA209" s="37"/>
      <c r="AB209" s="37"/>
      <c r="AC209" s="93"/>
      <c r="AD209" s="1"/>
      <c r="AE209" s="93"/>
      <c r="AF209" s="1"/>
    </row>
    <row r="210" spans="1:32" x14ac:dyDescent="0.25">
      <c r="A210" s="1"/>
      <c r="B210" s="49"/>
      <c r="C210" s="13"/>
      <c r="D210" s="13"/>
      <c r="E210" s="1"/>
      <c r="F210" s="1"/>
      <c r="G210" s="33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33"/>
      <c r="V210" s="33"/>
      <c r="W210" s="3"/>
      <c r="X210" s="14"/>
      <c r="Y210" s="15"/>
      <c r="Z210" s="15"/>
      <c r="AA210" s="37"/>
      <c r="AB210" s="37"/>
      <c r="AC210" s="93"/>
      <c r="AD210" s="1"/>
      <c r="AE210" s="93"/>
      <c r="AF210" s="1"/>
    </row>
    <row r="211" spans="1:32" x14ac:dyDescent="0.25">
      <c r="A211" s="1"/>
      <c r="B211" s="49"/>
      <c r="C211" s="13"/>
      <c r="D211" s="13"/>
      <c r="E211" s="1"/>
      <c r="F211" s="1"/>
      <c r="G211" s="33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33"/>
      <c r="V211" s="33"/>
      <c r="W211" s="3"/>
      <c r="X211" s="14"/>
      <c r="Y211" s="15"/>
      <c r="Z211" s="15"/>
      <c r="AA211" s="37"/>
      <c r="AB211" s="37"/>
      <c r="AC211" s="93"/>
      <c r="AD211" s="1"/>
      <c r="AE211" s="93"/>
      <c r="AF211" s="1"/>
    </row>
    <row r="212" spans="1:32" x14ac:dyDescent="0.25">
      <c r="A212" s="1"/>
      <c r="B212" s="49"/>
      <c r="C212" s="13"/>
      <c r="D212" s="13"/>
      <c r="E212" s="1"/>
      <c r="F212" s="1"/>
      <c r="G212" s="33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33"/>
      <c r="V212" s="33"/>
      <c r="W212" s="3"/>
      <c r="X212" s="14"/>
      <c r="Y212" s="15"/>
      <c r="Z212" s="15"/>
      <c r="AA212" s="37"/>
      <c r="AB212" s="37"/>
      <c r="AC212" s="93"/>
      <c r="AD212" s="1"/>
      <c r="AE212" s="93"/>
      <c r="AF212" s="1"/>
    </row>
    <row r="213" spans="1:32" x14ac:dyDescent="0.25">
      <c r="A213" s="1"/>
      <c r="B213" s="49"/>
      <c r="C213" s="13"/>
      <c r="D213" s="13"/>
      <c r="E213" s="1"/>
      <c r="F213" s="1"/>
      <c r="G213" s="33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33"/>
      <c r="V213" s="33"/>
      <c r="W213" s="3"/>
      <c r="X213" s="14"/>
      <c r="Y213" s="15"/>
      <c r="Z213" s="15"/>
      <c r="AA213" s="37"/>
      <c r="AB213" s="37"/>
      <c r="AC213" s="93"/>
      <c r="AD213" s="1"/>
      <c r="AE213" s="93"/>
      <c r="AF213" s="1"/>
    </row>
    <row r="214" spans="1:32" x14ac:dyDescent="0.25">
      <c r="A214" s="1"/>
      <c r="B214" s="49"/>
      <c r="C214" s="13"/>
      <c r="D214" s="13"/>
      <c r="E214" s="1"/>
      <c r="F214" s="1"/>
      <c r="G214" s="33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33"/>
      <c r="V214" s="33"/>
      <c r="W214" s="3"/>
      <c r="X214" s="14"/>
      <c r="Y214" s="15"/>
      <c r="Z214" s="15"/>
      <c r="AA214" s="37"/>
      <c r="AB214" s="37"/>
      <c r="AC214" s="93"/>
      <c r="AD214" s="1"/>
      <c r="AE214" s="93"/>
      <c r="AF214" s="1"/>
    </row>
    <row r="215" spans="1:32" x14ac:dyDescent="0.25">
      <c r="A215" s="1"/>
      <c r="B215" s="49"/>
      <c r="C215" s="13"/>
      <c r="D215" s="13"/>
      <c r="E215" s="1"/>
      <c r="F215" s="1"/>
      <c r="G215" s="33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33"/>
      <c r="V215" s="33"/>
      <c r="W215" s="3"/>
      <c r="X215" s="14"/>
      <c r="Y215" s="15"/>
      <c r="Z215" s="15"/>
      <c r="AA215" s="37"/>
      <c r="AB215" s="37"/>
      <c r="AC215" s="93"/>
      <c r="AD215" s="1"/>
      <c r="AE215" s="93"/>
      <c r="AF215" s="1"/>
    </row>
    <row r="216" spans="1:32" x14ac:dyDescent="0.25">
      <c r="A216" s="1"/>
      <c r="B216" s="49"/>
      <c r="C216" s="13"/>
      <c r="D216" s="13"/>
      <c r="E216" s="1"/>
      <c r="F216" s="1"/>
      <c r="G216" s="33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33"/>
      <c r="V216" s="33"/>
      <c r="W216" s="3"/>
      <c r="X216" s="14"/>
      <c r="Y216" s="15"/>
      <c r="Z216" s="15"/>
      <c r="AA216" s="37"/>
      <c r="AB216" s="37"/>
      <c r="AC216" s="93"/>
      <c r="AD216" s="1"/>
      <c r="AE216" s="93"/>
      <c r="AF216" s="1"/>
    </row>
    <row r="217" spans="1:32" x14ac:dyDescent="0.25">
      <c r="A217" s="1"/>
      <c r="B217" s="49"/>
      <c r="C217" s="13"/>
      <c r="D217" s="13"/>
      <c r="E217" s="1"/>
      <c r="F217" s="1"/>
      <c r="G217" s="33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33"/>
      <c r="V217" s="33"/>
      <c r="W217" s="3"/>
      <c r="X217" s="14"/>
      <c r="Y217" s="15"/>
      <c r="Z217" s="15"/>
      <c r="AA217" s="37"/>
      <c r="AB217" s="37"/>
      <c r="AC217" s="93"/>
      <c r="AD217" s="1"/>
      <c r="AE217" s="93"/>
      <c r="AF217" s="1"/>
    </row>
    <row r="218" spans="1:32" x14ac:dyDescent="0.25">
      <c r="A218" s="1"/>
      <c r="B218" s="49"/>
      <c r="C218" s="13"/>
      <c r="D218" s="13"/>
      <c r="E218" s="1"/>
      <c r="F218" s="1"/>
      <c r="G218" s="33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33"/>
      <c r="V218" s="33"/>
      <c r="W218" s="3"/>
      <c r="X218" s="14"/>
      <c r="Y218" s="15"/>
      <c r="Z218" s="15"/>
      <c r="AA218" s="37"/>
      <c r="AB218" s="37"/>
      <c r="AC218" s="93"/>
      <c r="AD218" s="1"/>
      <c r="AE218" s="93"/>
      <c r="AF218" s="1"/>
    </row>
    <row r="219" spans="1:32" x14ac:dyDescent="0.25">
      <c r="A219" s="1"/>
      <c r="B219" s="49"/>
      <c r="C219" s="13"/>
      <c r="D219" s="13"/>
      <c r="E219" s="1"/>
      <c r="F219" s="1"/>
      <c r="G219" s="33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33"/>
      <c r="V219" s="33"/>
      <c r="W219" s="3"/>
      <c r="X219" s="14"/>
      <c r="Y219" s="15"/>
      <c r="Z219" s="15"/>
      <c r="AA219" s="37"/>
      <c r="AB219" s="37"/>
      <c r="AC219" s="93"/>
      <c r="AD219" s="1"/>
      <c r="AE219" s="93"/>
      <c r="AF219" s="1"/>
    </row>
    <row r="220" spans="1:32" x14ac:dyDescent="0.25">
      <c r="A220" s="1"/>
      <c r="B220" s="49"/>
      <c r="C220" s="13"/>
      <c r="D220" s="13"/>
      <c r="E220" s="1"/>
      <c r="F220" s="1"/>
      <c r="G220" s="33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33"/>
      <c r="V220" s="33"/>
      <c r="W220" s="3"/>
      <c r="X220" s="14"/>
      <c r="Y220" s="15"/>
      <c r="Z220" s="15"/>
      <c r="AA220" s="37"/>
      <c r="AB220" s="37"/>
      <c r="AC220" s="93"/>
      <c r="AD220" s="1"/>
      <c r="AE220" s="93"/>
      <c r="AF220" s="1"/>
    </row>
    <row r="221" spans="1:32" x14ac:dyDescent="0.25">
      <c r="A221" s="1"/>
      <c r="B221" s="13"/>
      <c r="C221" s="13"/>
      <c r="D221" s="13"/>
      <c r="E221" s="1"/>
      <c r="F221" s="1"/>
      <c r="G221" s="33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33"/>
      <c r="W221" s="3"/>
      <c r="X221" s="14"/>
      <c r="Y221" s="23"/>
      <c r="Z221" s="23"/>
      <c r="AA221" s="37"/>
      <c r="AB221" s="37"/>
      <c r="AC221" s="93"/>
      <c r="AD221" s="1"/>
      <c r="AE221" s="93"/>
      <c r="AF221" s="1"/>
    </row>
    <row r="222" spans="1:32" x14ac:dyDescent="0.25">
      <c r="A222" s="1"/>
      <c r="B222" s="13"/>
      <c r="C222" s="13"/>
      <c r="D222" s="13"/>
      <c r="E222" s="1"/>
      <c r="F222" s="1"/>
      <c r="G222" s="33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33"/>
      <c r="W222" s="3"/>
      <c r="X222" s="14"/>
      <c r="Y222" s="26"/>
      <c r="Z222" s="26"/>
      <c r="AA222" s="37"/>
      <c r="AB222" s="37"/>
      <c r="AC222" s="93"/>
      <c r="AD222" s="1"/>
      <c r="AE222" s="93"/>
      <c r="AF222" s="1"/>
    </row>
    <row r="223" spans="1:32" x14ac:dyDescent="0.25">
      <c r="A223" s="1"/>
      <c r="B223" s="13"/>
      <c r="C223" s="13"/>
      <c r="D223" s="13"/>
      <c r="E223" s="1"/>
      <c r="F223" s="1"/>
      <c r="G223" s="33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33"/>
      <c r="W223" s="17"/>
      <c r="X223" s="14"/>
      <c r="Y223" s="26"/>
      <c r="Z223" s="26"/>
      <c r="AA223" s="37"/>
      <c r="AB223" s="37"/>
      <c r="AC223" s="93"/>
      <c r="AD223" s="1"/>
      <c r="AE223" s="93"/>
      <c r="AF223" s="1"/>
    </row>
    <row r="224" spans="1:32" x14ac:dyDescent="0.25">
      <c r="A224" s="1"/>
      <c r="B224" s="13"/>
      <c r="C224" s="13"/>
      <c r="D224" s="13"/>
      <c r="E224" s="1"/>
      <c r="F224" s="1"/>
      <c r="G224" s="33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33"/>
      <c r="W224" s="17"/>
      <c r="X224" s="14"/>
      <c r="Y224" s="26"/>
      <c r="Z224" s="26"/>
      <c r="AA224" s="37"/>
      <c r="AB224" s="37"/>
      <c r="AC224" s="93"/>
      <c r="AD224" s="1"/>
      <c r="AE224" s="93"/>
      <c r="AF224" s="1"/>
    </row>
    <row r="225" spans="1:32" x14ac:dyDescent="0.25">
      <c r="A225" s="1"/>
      <c r="B225" s="13"/>
      <c r="C225" s="13"/>
      <c r="D225" s="13"/>
      <c r="E225" s="1"/>
      <c r="F225" s="1"/>
      <c r="G225" s="33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33"/>
      <c r="W225" s="3"/>
      <c r="X225" s="14"/>
      <c r="Y225" s="26"/>
      <c r="Z225" s="26"/>
      <c r="AA225" s="35"/>
      <c r="AB225" s="37"/>
      <c r="AC225" s="93"/>
      <c r="AD225" s="1"/>
      <c r="AE225" s="93"/>
      <c r="AF225" s="1"/>
    </row>
    <row r="226" spans="1:32" x14ac:dyDescent="0.25">
      <c r="A226" s="1"/>
      <c r="B226" s="13"/>
      <c r="C226" s="13"/>
      <c r="D226" s="13"/>
      <c r="E226" s="1"/>
      <c r="F226" s="1"/>
      <c r="G226" s="33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33"/>
      <c r="W226" s="3"/>
      <c r="X226" s="14"/>
      <c r="Y226" s="28"/>
      <c r="Z226" s="28"/>
      <c r="AA226" s="36"/>
      <c r="AB226" s="37"/>
      <c r="AC226" s="93"/>
      <c r="AD226" s="11"/>
      <c r="AE226" s="93"/>
      <c r="AF226" s="1"/>
    </row>
    <row r="227" spans="1:32" x14ac:dyDescent="0.25">
      <c r="A227" s="1"/>
      <c r="B227" s="13"/>
      <c r="C227" s="13"/>
      <c r="D227" s="13"/>
      <c r="E227" s="1"/>
      <c r="F227" s="1"/>
      <c r="G227" s="33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33"/>
      <c r="W227" s="3"/>
      <c r="X227" s="14"/>
      <c r="Y227" s="28"/>
      <c r="Z227" s="28"/>
      <c r="AA227" s="36"/>
      <c r="AB227" s="37"/>
      <c r="AC227" s="93"/>
      <c r="AD227" s="11"/>
      <c r="AE227" s="93"/>
      <c r="AF227" s="1"/>
    </row>
    <row r="228" spans="1:32" x14ac:dyDescent="0.25">
      <c r="A228" s="1"/>
      <c r="B228" s="13"/>
      <c r="C228" s="13"/>
      <c r="D228" s="13"/>
      <c r="E228" s="1"/>
      <c r="F228" s="1"/>
      <c r="G228" s="33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33"/>
      <c r="W228" s="3"/>
      <c r="X228" s="14"/>
      <c r="Y228" s="28"/>
      <c r="Z228" s="28"/>
      <c r="AA228" s="36"/>
      <c r="AB228" s="37"/>
      <c r="AC228" s="93"/>
      <c r="AD228" s="11"/>
      <c r="AE228" s="93"/>
      <c r="AF228" s="1"/>
    </row>
    <row r="229" spans="1:32" x14ac:dyDescent="0.25">
      <c r="A229" s="1"/>
      <c r="B229" s="13"/>
      <c r="C229" s="13"/>
      <c r="D229" s="13"/>
      <c r="E229" s="1"/>
      <c r="F229" s="1"/>
      <c r="G229" s="33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33"/>
      <c r="W229" s="3"/>
      <c r="X229" s="14"/>
      <c r="Y229" s="28"/>
      <c r="Z229" s="28"/>
      <c r="AA229" s="36"/>
      <c r="AB229" s="37"/>
      <c r="AC229" s="93"/>
      <c r="AD229" s="11"/>
      <c r="AE229" s="93"/>
      <c r="AF229" s="1"/>
    </row>
    <row r="230" spans="1:32" x14ac:dyDescent="0.25">
      <c r="A230" s="1"/>
      <c r="B230" s="13"/>
      <c r="C230" s="13"/>
      <c r="D230" s="13"/>
      <c r="E230" s="1"/>
      <c r="F230" s="1"/>
      <c r="G230" s="33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33"/>
      <c r="W230" s="3"/>
      <c r="X230" s="14"/>
      <c r="Y230" s="15"/>
      <c r="Z230" s="15"/>
      <c r="AA230" s="37"/>
      <c r="AB230" s="37"/>
      <c r="AC230" s="93"/>
      <c r="AD230" s="11"/>
      <c r="AE230" s="93"/>
      <c r="AF230" s="1"/>
    </row>
    <row r="231" spans="1:32" x14ac:dyDescent="0.25">
      <c r="A231" s="1"/>
      <c r="B231" s="13"/>
      <c r="C231" s="13"/>
      <c r="D231" s="13"/>
      <c r="E231" s="1"/>
      <c r="F231" s="1"/>
      <c r="G231" s="33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33"/>
      <c r="W231" s="3"/>
      <c r="X231" s="14"/>
      <c r="Y231" s="15"/>
      <c r="Z231" s="15"/>
      <c r="AA231" s="37"/>
      <c r="AB231" s="37"/>
      <c r="AC231" s="93"/>
      <c r="AD231" s="11"/>
      <c r="AE231" s="93"/>
      <c r="AF231" s="1"/>
    </row>
    <row r="232" spans="1:32" x14ac:dyDescent="0.25">
      <c r="A232" s="1"/>
      <c r="B232" s="13"/>
      <c r="C232" s="13"/>
      <c r="D232" s="13"/>
      <c r="E232" s="1"/>
      <c r="F232" s="1"/>
      <c r="G232" s="33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33"/>
      <c r="W232" s="3"/>
      <c r="X232" s="14"/>
      <c r="Y232" s="15"/>
      <c r="Z232" s="15"/>
      <c r="AA232" s="37"/>
      <c r="AB232" s="37"/>
      <c r="AC232" s="93"/>
      <c r="AD232" s="11"/>
      <c r="AE232" s="93"/>
      <c r="AF232" s="1"/>
    </row>
    <row r="233" spans="1:32" x14ac:dyDescent="0.25">
      <c r="A233" s="1"/>
      <c r="B233" s="13"/>
      <c r="C233" s="13"/>
      <c r="D233" s="13"/>
      <c r="E233" s="1"/>
      <c r="F233" s="1"/>
      <c r="G233" s="33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33"/>
      <c r="W233" s="3"/>
      <c r="X233" s="14"/>
      <c r="Y233" s="15"/>
      <c r="Z233" s="15"/>
      <c r="AA233" s="37"/>
      <c r="AB233" s="37"/>
      <c r="AC233" s="93"/>
      <c r="AD233" s="11"/>
      <c r="AE233" s="93"/>
      <c r="AF233" s="1"/>
    </row>
    <row r="234" spans="1:32" x14ac:dyDescent="0.25">
      <c r="A234" s="1"/>
      <c r="B234" s="13"/>
      <c r="C234" s="13"/>
      <c r="D234" s="13"/>
      <c r="E234" s="1"/>
      <c r="F234" s="1"/>
      <c r="G234" s="33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33"/>
      <c r="W234" s="3"/>
      <c r="X234" s="14"/>
      <c r="Y234" s="15"/>
      <c r="Z234" s="15"/>
      <c r="AA234" s="37"/>
      <c r="AB234" s="37"/>
      <c r="AC234" s="93"/>
      <c r="AD234" s="11"/>
      <c r="AE234" s="93"/>
      <c r="AF234" s="1"/>
    </row>
    <row r="235" spans="1:32" x14ac:dyDescent="0.25">
      <c r="A235" s="1"/>
      <c r="B235" s="13"/>
      <c r="C235" s="13"/>
      <c r="D235" s="13"/>
      <c r="E235" s="1"/>
      <c r="F235" s="1"/>
      <c r="G235" s="33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33"/>
      <c r="W235" s="3"/>
      <c r="X235" s="14"/>
      <c r="Y235" s="15"/>
      <c r="Z235" s="16"/>
      <c r="AA235" s="37"/>
      <c r="AB235" s="37"/>
      <c r="AC235" s="93"/>
      <c r="AD235" s="11"/>
      <c r="AE235" s="93"/>
      <c r="AF235" s="1"/>
    </row>
    <row r="236" spans="1:32" x14ac:dyDescent="0.25">
      <c r="A236" s="1"/>
      <c r="B236" s="13"/>
      <c r="C236" s="13"/>
      <c r="D236" s="13"/>
      <c r="E236" s="1"/>
      <c r="F236" s="1"/>
      <c r="G236" s="33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33"/>
      <c r="W236" s="3"/>
      <c r="X236" s="14"/>
      <c r="Y236" s="15"/>
      <c r="Z236" s="15"/>
      <c r="AA236" s="37"/>
      <c r="AB236" s="37"/>
      <c r="AC236" s="93"/>
      <c r="AD236" s="11"/>
      <c r="AE236" s="93"/>
      <c r="AF236" s="1"/>
    </row>
    <row r="237" spans="1:32" x14ac:dyDescent="0.25">
      <c r="A237" s="1"/>
      <c r="B237" s="13"/>
      <c r="C237" s="13"/>
      <c r="D237" s="13"/>
      <c r="E237" s="1"/>
      <c r="F237" s="1"/>
      <c r="G237" s="33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33"/>
      <c r="W237" s="3"/>
      <c r="X237" s="14"/>
      <c r="Y237" s="15"/>
      <c r="Z237" s="15"/>
      <c r="AA237" s="37"/>
      <c r="AB237" s="37"/>
      <c r="AC237" s="93"/>
      <c r="AD237" s="11"/>
      <c r="AE237" s="93"/>
      <c r="AF237" s="1"/>
    </row>
    <row r="238" spans="1:32" x14ac:dyDescent="0.25">
      <c r="A238" s="1"/>
      <c r="B238" s="13"/>
      <c r="C238" s="13"/>
      <c r="D238" s="13"/>
      <c r="E238" s="1"/>
      <c r="F238" s="1"/>
      <c r="G238" s="33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33"/>
      <c r="W238" s="3"/>
      <c r="X238" s="14"/>
      <c r="Y238" s="15"/>
      <c r="Z238" s="15"/>
      <c r="AA238" s="37"/>
      <c r="AB238" s="37"/>
      <c r="AC238" s="93"/>
      <c r="AD238" s="11"/>
      <c r="AE238" s="93"/>
      <c r="AF238" s="1"/>
    </row>
    <row r="239" spans="1:32" x14ac:dyDescent="0.25">
      <c r="A239" s="1"/>
      <c r="B239" s="13"/>
      <c r="C239" s="13"/>
      <c r="D239" s="13"/>
      <c r="E239" s="1"/>
      <c r="F239" s="1"/>
      <c r="G239" s="33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33"/>
      <c r="W239" s="3"/>
      <c r="X239" s="14"/>
      <c r="Y239" s="15"/>
      <c r="Z239" s="15"/>
      <c r="AA239" s="37"/>
      <c r="AB239" s="37"/>
      <c r="AC239" s="93"/>
      <c r="AD239" s="11"/>
      <c r="AE239" s="93"/>
      <c r="AF239" s="1"/>
    </row>
    <row r="240" spans="1:32" x14ac:dyDescent="0.25">
      <c r="A240" s="1"/>
      <c r="B240" s="13"/>
      <c r="C240" s="13"/>
      <c r="D240" s="13"/>
      <c r="E240" s="1"/>
      <c r="F240" s="1"/>
      <c r="G240" s="33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33"/>
      <c r="W240" s="3"/>
      <c r="X240" s="14"/>
      <c r="Y240" s="15"/>
      <c r="Z240" s="15"/>
      <c r="AA240" s="37"/>
      <c r="AB240" s="37"/>
      <c r="AC240" s="93"/>
      <c r="AD240" s="11"/>
      <c r="AE240" s="93"/>
      <c r="AF240" s="1"/>
    </row>
    <row r="241" spans="1:32" x14ac:dyDescent="0.25">
      <c r="A241" s="1"/>
      <c r="B241" s="13"/>
      <c r="C241" s="13"/>
      <c r="D241" s="13"/>
      <c r="E241" s="1"/>
      <c r="F241" s="1"/>
      <c r="G241" s="33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33"/>
      <c r="W241" s="3"/>
      <c r="X241" s="14"/>
      <c r="Y241" s="15"/>
      <c r="Z241" s="15"/>
      <c r="AA241" s="37"/>
      <c r="AB241" s="37"/>
      <c r="AC241" s="93"/>
      <c r="AD241" s="11"/>
      <c r="AE241" s="93"/>
      <c r="AF241" s="1"/>
    </row>
    <row r="242" spans="1:32" x14ac:dyDescent="0.25">
      <c r="A242" s="1"/>
      <c r="B242" s="13"/>
      <c r="C242" s="13"/>
      <c r="D242" s="13"/>
      <c r="E242" s="1"/>
      <c r="F242" s="1"/>
      <c r="G242" s="33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33"/>
      <c r="W242" s="3"/>
      <c r="X242" s="14"/>
      <c r="Y242" s="15"/>
      <c r="Z242" s="15"/>
      <c r="AA242" s="37"/>
      <c r="AB242" s="37"/>
      <c r="AC242" s="93"/>
      <c r="AD242" s="11"/>
      <c r="AE242" s="93"/>
      <c r="AF242" s="1"/>
    </row>
    <row r="243" spans="1:32" x14ac:dyDescent="0.25">
      <c r="A243" s="1"/>
      <c r="B243" s="13"/>
      <c r="C243" s="13"/>
      <c r="D243" s="13"/>
      <c r="E243" s="1"/>
      <c r="F243" s="1"/>
      <c r="G243" s="33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33"/>
      <c r="W243" s="3"/>
      <c r="X243" s="14"/>
      <c r="Y243" s="15"/>
      <c r="Z243" s="15"/>
      <c r="AA243" s="37"/>
      <c r="AB243" s="37"/>
      <c r="AC243" s="93"/>
      <c r="AD243" s="11"/>
      <c r="AE243" s="93"/>
      <c r="AF243" s="1"/>
    </row>
    <row r="244" spans="1:32" x14ac:dyDescent="0.25">
      <c r="A244" s="1"/>
      <c r="B244" s="13"/>
      <c r="C244" s="13"/>
      <c r="D244" s="13"/>
      <c r="E244" s="1"/>
      <c r="F244" s="1"/>
      <c r="G244" s="33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33"/>
      <c r="W244" s="3"/>
      <c r="X244" s="14"/>
      <c r="Y244" s="15"/>
      <c r="Z244" s="15"/>
      <c r="AA244" s="37"/>
      <c r="AB244" s="37"/>
      <c r="AC244" s="93"/>
      <c r="AD244" s="11"/>
      <c r="AE244" s="93"/>
      <c r="AF244" s="1"/>
    </row>
    <row r="245" spans="1:32" x14ac:dyDescent="0.25">
      <c r="A245" s="1"/>
      <c r="B245" s="13"/>
      <c r="C245" s="13"/>
      <c r="D245" s="39"/>
      <c r="E245" s="40"/>
      <c r="F245" s="40"/>
      <c r="G245" s="41"/>
      <c r="H245" s="40"/>
      <c r="I245" s="40"/>
      <c r="J245" s="40"/>
      <c r="K245" s="40"/>
      <c r="L245" s="40"/>
      <c r="M245" s="40"/>
      <c r="N245" s="40"/>
      <c r="O245" s="40"/>
      <c r="P245" s="40"/>
      <c r="Q245" s="40"/>
      <c r="R245" s="40"/>
      <c r="S245" s="40"/>
      <c r="T245" s="40"/>
      <c r="U245" s="1"/>
      <c r="V245" s="33"/>
      <c r="W245" s="3"/>
      <c r="X245" s="14"/>
      <c r="Y245" s="15"/>
      <c r="Z245" s="15"/>
      <c r="AA245" s="37"/>
      <c r="AB245" s="37"/>
      <c r="AC245" s="93"/>
      <c r="AD245" s="11"/>
      <c r="AE245" s="93"/>
      <c r="AF245" s="1"/>
    </row>
    <row r="246" spans="1:32" x14ac:dyDescent="0.25">
      <c r="A246" s="1"/>
      <c r="B246" s="13"/>
      <c r="C246" s="13"/>
      <c r="D246" s="13"/>
      <c r="E246" s="1"/>
      <c r="F246" s="1"/>
      <c r="G246" s="33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33"/>
      <c r="W246" s="3"/>
      <c r="X246" s="14"/>
      <c r="Y246" s="15"/>
      <c r="Z246" s="15"/>
      <c r="AA246" s="37"/>
      <c r="AB246" s="37"/>
      <c r="AC246" s="93"/>
      <c r="AD246" s="11"/>
      <c r="AE246" s="93"/>
      <c r="AF246" s="1"/>
    </row>
    <row r="247" spans="1:32" x14ac:dyDescent="0.25">
      <c r="A247" s="1"/>
      <c r="B247" s="13"/>
      <c r="C247" s="13"/>
      <c r="D247" s="13"/>
      <c r="E247" s="1"/>
      <c r="F247" s="1"/>
      <c r="G247" s="33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33"/>
      <c r="W247" s="3"/>
      <c r="X247" s="14"/>
      <c r="Y247" s="15"/>
      <c r="Z247" s="15"/>
      <c r="AA247" s="37"/>
      <c r="AB247" s="37"/>
      <c r="AC247" s="93"/>
      <c r="AD247" s="11"/>
      <c r="AE247" s="93"/>
      <c r="AF247" s="1"/>
    </row>
    <row r="248" spans="1:32" x14ac:dyDescent="0.25">
      <c r="A248" s="1"/>
      <c r="B248" s="13"/>
      <c r="C248" s="13"/>
      <c r="D248" s="13"/>
      <c r="E248" s="1"/>
      <c r="F248" s="1"/>
      <c r="G248" s="33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33"/>
      <c r="W248" s="3"/>
      <c r="X248" s="14"/>
      <c r="Y248" s="15"/>
      <c r="Z248" s="15"/>
      <c r="AA248" s="37"/>
      <c r="AB248" s="37"/>
      <c r="AC248" s="93"/>
      <c r="AD248" s="11"/>
      <c r="AE248" s="93"/>
      <c r="AF248" s="1"/>
    </row>
    <row r="249" spans="1:32" x14ac:dyDescent="0.25">
      <c r="A249" s="1"/>
      <c r="B249" s="13"/>
      <c r="C249" s="13"/>
      <c r="D249" s="13"/>
      <c r="E249" s="1"/>
      <c r="F249" s="1"/>
      <c r="G249" s="33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33"/>
      <c r="W249" s="3"/>
      <c r="X249" s="14"/>
      <c r="Y249" s="15"/>
      <c r="Z249" s="15"/>
      <c r="AA249" s="37"/>
      <c r="AB249" s="37"/>
      <c r="AC249" s="93"/>
      <c r="AD249" s="11"/>
      <c r="AE249" s="93"/>
      <c r="AF249" s="1"/>
    </row>
    <row r="250" spans="1:32" x14ac:dyDescent="0.25">
      <c r="A250" s="1"/>
      <c r="B250" s="13"/>
      <c r="C250" s="39"/>
      <c r="D250" s="13"/>
      <c r="E250" s="1"/>
      <c r="F250" s="1"/>
      <c r="G250" s="33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33"/>
      <c r="W250" s="43"/>
      <c r="X250" s="14"/>
      <c r="Y250" s="45"/>
      <c r="Z250" s="45"/>
      <c r="AA250" s="46"/>
      <c r="AB250" s="37"/>
      <c r="AC250" s="93"/>
      <c r="AD250" s="11"/>
      <c r="AE250" s="93"/>
      <c r="AF250" s="1"/>
    </row>
    <row r="251" spans="1:32" x14ac:dyDescent="0.25">
      <c r="A251" s="1"/>
      <c r="B251" s="13"/>
      <c r="C251" s="13"/>
      <c r="D251" s="13"/>
      <c r="E251" s="1"/>
      <c r="F251" s="1"/>
      <c r="G251" s="33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33"/>
      <c r="W251" s="3"/>
      <c r="X251" s="14"/>
      <c r="Y251" s="15"/>
      <c r="Z251" s="15"/>
      <c r="AA251" s="37"/>
      <c r="AB251" s="37"/>
      <c r="AC251" s="93"/>
      <c r="AD251" s="11"/>
      <c r="AE251" s="93"/>
      <c r="AF251" s="1"/>
    </row>
    <row r="252" spans="1:32" x14ac:dyDescent="0.25">
      <c r="A252" s="1"/>
      <c r="B252" s="13"/>
      <c r="C252" s="13"/>
      <c r="D252" s="13"/>
      <c r="E252" s="1"/>
      <c r="F252" s="1"/>
      <c r="G252" s="33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33"/>
      <c r="W252" s="3"/>
      <c r="X252" s="14"/>
      <c r="Y252" s="15"/>
      <c r="Z252" s="15"/>
      <c r="AA252" s="38"/>
      <c r="AB252" s="37"/>
      <c r="AC252" s="93"/>
      <c r="AD252" s="11"/>
      <c r="AE252" s="93"/>
      <c r="AF252" s="1"/>
    </row>
    <row r="253" spans="1:32" x14ac:dyDescent="0.25">
      <c r="A253" s="1"/>
      <c r="B253" s="13"/>
      <c r="C253" s="13"/>
      <c r="D253" s="13"/>
      <c r="E253" s="1"/>
      <c r="F253" s="1"/>
      <c r="G253" s="33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33"/>
      <c r="W253" s="3"/>
      <c r="X253" s="14"/>
      <c r="Y253" s="15"/>
      <c r="Z253" s="15"/>
      <c r="AA253" s="38"/>
      <c r="AB253" s="37"/>
      <c r="AC253" s="93"/>
      <c r="AD253" s="11"/>
      <c r="AE253" s="93"/>
      <c r="AF253" s="1"/>
    </row>
    <row r="254" spans="1:32" x14ac:dyDescent="0.25">
      <c r="A254" s="1"/>
      <c r="B254" s="13"/>
      <c r="C254" s="13"/>
      <c r="D254" s="13"/>
      <c r="E254" s="1"/>
      <c r="F254" s="1"/>
      <c r="G254" s="33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33"/>
      <c r="W254" s="3"/>
      <c r="X254" s="14"/>
      <c r="Y254" s="15"/>
      <c r="Z254" s="15"/>
      <c r="AA254" s="38"/>
      <c r="AB254" s="37"/>
      <c r="AC254" s="93"/>
      <c r="AD254" s="11"/>
      <c r="AE254" s="93"/>
      <c r="AF254" s="1"/>
    </row>
    <row r="255" spans="1:32" x14ac:dyDescent="0.25">
      <c r="A255" s="1"/>
      <c r="B255" s="13"/>
      <c r="C255" s="13"/>
      <c r="D255" s="13"/>
      <c r="E255" s="1"/>
      <c r="F255" s="1"/>
      <c r="G255" s="33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33"/>
      <c r="W255" s="3"/>
      <c r="X255" s="14"/>
      <c r="Y255" s="15"/>
      <c r="Z255" s="15"/>
      <c r="AA255" s="38"/>
      <c r="AB255" s="37"/>
      <c r="AC255" s="93"/>
      <c r="AD255" s="11"/>
      <c r="AE255" s="93"/>
      <c r="AF255" s="1"/>
    </row>
    <row r="256" spans="1:32" x14ac:dyDescent="0.25">
      <c r="A256" s="1"/>
      <c r="B256" s="13"/>
      <c r="C256" s="13"/>
      <c r="D256" s="13"/>
      <c r="E256" s="1"/>
      <c r="F256" s="1"/>
      <c r="G256" s="33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33"/>
      <c r="W256" s="3"/>
      <c r="X256" s="14"/>
      <c r="Y256" s="15"/>
      <c r="Z256" s="15"/>
      <c r="AA256" s="38"/>
      <c r="AB256" s="37"/>
      <c r="AC256" s="93"/>
      <c r="AD256" s="11"/>
      <c r="AE256" s="93"/>
      <c r="AF256" s="1"/>
    </row>
    <row r="257" spans="1:32" x14ac:dyDescent="0.25">
      <c r="A257" s="1"/>
      <c r="B257" s="13"/>
      <c r="C257" s="13"/>
      <c r="D257" s="13"/>
      <c r="E257" s="1"/>
      <c r="F257" s="1"/>
      <c r="G257" s="33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33"/>
      <c r="W257" s="3"/>
      <c r="X257" s="14"/>
      <c r="Y257" s="15"/>
      <c r="Z257" s="15"/>
      <c r="AA257" s="38"/>
      <c r="AB257" s="37"/>
      <c r="AC257" s="93"/>
      <c r="AD257" s="11"/>
      <c r="AE257" s="93"/>
      <c r="AF257" s="1"/>
    </row>
    <row r="258" spans="1:32" x14ac:dyDescent="0.25">
      <c r="A258" s="1"/>
      <c r="B258" s="13"/>
      <c r="C258" s="13"/>
      <c r="D258" s="13"/>
      <c r="E258" s="1"/>
      <c r="F258" s="1"/>
      <c r="G258" s="33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33"/>
      <c r="W258" s="3"/>
      <c r="X258" s="14"/>
      <c r="Y258" s="15"/>
      <c r="Z258" s="15"/>
      <c r="AA258" s="38"/>
      <c r="AB258" s="37"/>
      <c r="AC258" s="93"/>
      <c r="AD258" s="11"/>
      <c r="AE258" s="93"/>
      <c r="AF258" s="1"/>
    </row>
    <row r="259" spans="1:32" x14ac:dyDescent="0.25">
      <c r="A259" s="1"/>
      <c r="B259" s="13"/>
      <c r="C259" s="13"/>
      <c r="D259" s="13"/>
      <c r="E259" s="1"/>
      <c r="F259" s="1"/>
      <c r="G259" s="33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33"/>
      <c r="W259" s="3"/>
      <c r="X259" s="14"/>
      <c r="Y259" s="15"/>
      <c r="Z259" s="15"/>
      <c r="AA259" s="38"/>
      <c r="AB259" s="37"/>
      <c r="AC259" s="93"/>
      <c r="AD259" s="11"/>
      <c r="AE259" s="93"/>
      <c r="AF259" s="1"/>
    </row>
    <row r="260" spans="1:32" x14ac:dyDescent="0.25">
      <c r="A260" s="1"/>
      <c r="B260" s="13"/>
      <c r="C260" s="13"/>
      <c r="D260" s="13"/>
      <c r="E260" s="1"/>
      <c r="F260" s="1"/>
      <c r="G260" s="33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33"/>
      <c r="W260" s="3"/>
      <c r="X260" s="14"/>
      <c r="Y260" s="15"/>
      <c r="Z260" s="15"/>
      <c r="AA260" s="38"/>
      <c r="AB260" s="37"/>
      <c r="AC260" s="93"/>
      <c r="AD260" s="11"/>
      <c r="AE260" s="93"/>
      <c r="AF260" s="1"/>
    </row>
    <row r="261" spans="1:32" x14ac:dyDescent="0.25">
      <c r="A261" s="1"/>
      <c r="B261" s="13"/>
      <c r="C261" s="13"/>
      <c r="D261" s="13"/>
      <c r="E261" s="1"/>
      <c r="F261" s="1"/>
      <c r="G261" s="33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33"/>
      <c r="W261" s="3"/>
      <c r="X261" s="14"/>
      <c r="Y261" s="15"/>
      <c r="Z261" s="15"/>
      <c r="AA261" s="38"/>
      <c r="AB261" s="37"/>
      <c r="AC261" s="93"/>
      <c r="AD261" s="11"/>
      <c r="AE261" s="93"/>
      <c r="AF261" s="1"/>
    </row>
    <row r="262" spans="1:32" x14ac:dyDescent="0.25">
      <c r="A262" s="1"/>
      <c r="B262" s="13"/>
      <c r="C262" s="13"/>
      <c r="D262" s="13"/>
      <c r="E262" s="1"/>
      <c r="F262" s="1"/>
      <c r="G262" s="33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33"/>
      <c r="W262" s="3"/>
      <c r="X262" s="14"/>
      <c r="Y262" s="15"/>
      <c r="Z262" s="15"/>
      <c r="AA262" s="38"/>
      <c r="AB262" s="37"/>
      <c r="AC262" s="93"/>
      <c r="AD262" s="11"/>
      <c r="AE262" s="93"/>
      <c r="AF262" s="1"/>
    </row>
    <row r="263" spans="1:32" x14ac:dyDescent="0.25">
      <c r="A263" s="1"/>
      <c r="B263" s="13"/>
      <c r="C263" s="13"/>
      <c r="D263" s="13"/>
      <c r="E263" s="1"/>
      <c r="F263" s="1"/>
      <c r="G263" s="33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33"/>
      <c r="W263" s="3"/>
      <c r="X263" s="14"/>
      <c r="Y263" s="15"/>
      <c r="Z263" s="15"/>
      <c r="AA263" s="38"/>
      <c r="AB263" s="37"/>
      <c r="AC263" s="93"/>
      <c r="AD263" s="11"/>
      <c r="AE263" s="93"/>
      <c r="AF263" s="1"/>
    </row>
    <row r="264" spans="1:32" x14ac:dyDescent="0.25">
      <c r="A264" s="1"/>
      <c r="B264" s="13"/>
      <c r="C264" s="13"/>
      <c r="D264" s="13"/>
      <c r="E264" s="1"/>
      <c r="F264" s="1"/>
      <c r="G264" s="33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33"/>
      <c r="W264" s="3"/>
      <c r="X264" s="14"/>
      <c r="Y264" s="15"/>
      <c r="Z264" s="15"/>
      <c r="AA264" s="38"/>
      <c r="AB264" s="37"/>
      <c r="AC264" s="93"/>
      <c r="AD264" s="11"/>
      <c r="AE264" s="93"/>
      <c r="AF264" s="1"/>
    </row>
    <row r="265" spans="1:32" x14ac:dyDescent="0.25">
      <c r="A265" s="1"/>
      <c r="B265" s="13"/>
      <c r="C265" s="13"/>
      <c r="D265" s="13"/>
      <c r="E265" s="1"/>
      <c r="F265" s="1"/>
      <c r="G265" s="33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33"/>
      <c r="W265" s="3"/>
      <c r="X265" s="14"/>
      <c r="Y265" s="15"/>
      <c r="Z265" s="15"/>
      <c r="AA265" s="38"/>
      <c r="AB265" s="37"/>
      <c r="AC265" s="93"/>
      <c r="AD265" s="11"/>
      <c r="AE265" s="93"/>
      <c r="AF265" s="1"/>
    </row>
    <row r="266" spans="1:32" x14ac:dyDescent="0.25">
      <c r="A266" s="1"/>
      <c r="B266" s="13"/>
      <c r="C266" s="13"/>
      <c r="D266" s="13"/>
      <c r="E266" s="1"/>
      <c r="F266" s="1"/>
      <c r="G266" s="33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33"/>
      <c r="W266" s="3"/>
      <c r="X266" s="14"/>
      <c r="Y266" s="15"/>
      <c r="Z266" s="15"/>
      <c r="AA266" s="38"/>
      <c r="AB266" s="37"/>
      <c r="AC266" s="93"/>
      <c r="AD266" s="11"/>
      <c r="AE266" s="93"/>
      <c r="AF266" s="1"/>
    </row>
    <row r="267" spans="1:32" x14ac:dyDescent="0.25">
      <c r="A267" s="1"/>
      <c r="B267" s="13"/>
      <c r="C267" s="13"/>
      <c r="D267" s="13"/>
      <c r="E267" s="1"/>
      <c r="F267" s="1"/>
      <c r="G267" s="33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33"/>
      <c r="W267" s="3"/>
      <c r="X267" s="14"/>
      <c r="Y267" s="15"/>
      <c r="Z267" s="15"/>
      <c r="AA267" s="38"/>
      <c r="AB267" s="37"/>
      <c r="AC267" s="93"/>
      <c r="AD267" s="11"/>
      <c r="AE267" s="93"/>
      <c r="AF267" s="1"/>
    </row>
    <row r="268" spans="1:32" x14ac:dyDescent="0.25">
      <c r="A268" s="1"/>
      <c r="B268" s="13"/>
      <c r="C268" s="13"/>
      <c r="D268" s="13"/>
      <c r="E268" s="1"/>
      <c r="F268" s="1"/>
      <c r="G268" s="33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33"/>
      <c r="W268" s="3"/>
      <c r="X268" s="14"/>
      <c r="Y268" s="15"/>
      <c r="Z268" s="15"/>
      <c r="AA268" s="38"/>
      <c r="AB268" s="37"/>
      <c r="AC268" s="93"/>
      <c r="AD268" s="11"/>
      <c r="AE268" s="93"/>
      <c r="AF268" s="1"/>
    </row>
    <row r="269" spans="1:32" x14ac:dyDescent="0.25">
      <c r="A269" s="1"/>
      <c r="B269" s="13"/>
      <c r="C269" s="13"/>
      <c r="D269" s="39"/>
      <c r="E269" s="40"/>
      <c r="F269" s="40"/>
      <c r="G269" s="41"/>
      <c r="H269" s="40"/>
      <c r="I269" s="40"/>
      <c r="J269" s="40"/>
      <c r="K269" s="40"/>
      <c r="L269" s="40"/>
      <c r="M269" s="40"/>
      <c r="N269" s="40"/>
      <c r="O269" s="40"/>
      <c r="P269" s="40"/>
      <c r="Q269" s="40"/>
      <c r="R269" s="40"/>
      <c r="S269" s="40"/>
      <c r="T269" s="40"/>
      <c r="U269" s="1"/>
      <c r="V269" s="33"/>
      <c r="W269" s="3"/>
      <c r="X269" s="14"/>
      <c r="Y269" s="15"/>
      <c r="Z269" s="15"/>
      <c r="AA269" s="38"/>
      <c r="AB269" s="37"/>
      <c r="AC269" s="93"/>
      <c r="AD269" s="11"/>
      <c r="AE269" s="93"/>
      <c r="AF269" s="1"/>
    </row>
    <row r="270" spans="1:32" x14ac:dyDescent="0.25">
      <c r="A270" s="1"/>
      <c r="B270" s="13"/>
      <c r="C270" s="13"/>
      <c r="D270" s="13"/>
      <c r="E270" s="1"/>
      <c r="F270" s="1"/>
      <c r="G270" s="33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33"/>
      <c r="W270" s="3"/>
      <c r="X270" s="14"/>
      <c r="Y270" s="15"/>
      <c r="Z270" s="15"/>
      <c r="AA270" s="38"/>
      <c r="AB270" s="37"/>
      <c r="AC270" s="93"/>
      <c r="AD270" s="11"/>
      <c r="AE270" s="93"/>
      <c r="AF270" s="1"/>
    </row>
    <row r="271" spans="1:32" x14ac:dyDescent="0.25">
      <c r="A271" s="1"/>
      <c r="B271" s="13"/>
      <c r="C271" s="13"/>
      <c r="D271" s="13"/>
      <c r="E271" s="1"/>
      <c r="F271" s="1"/>
      <c r="G271" s="33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33"/>
      <c r="W271" s="3"/>
      <c r="X271" s="14"/>
      <c r="Y271" s="15"/>
      <c r="Z271" s="15"/>
      <c r="AA271" s="38"/>
      <c r="AB271" s="37"/>
      <c r="AC271" s="93"/>
      <c r="AD271" s="11"/>
      <c r="AE271" s="93"/>
      <c r="AF271" s="1"/>
    </row>
    <row r="272" spans="1:32" x14ac:dyDescent="0.25">
      <c r="A272" s="1"/>
      <c r="B272" s="13"/>
      <c r="C272" s="13"/>
      <c r="D272" s="13"/>
      <c r="E272" s="1"/>
      <c r="F272" s="1"/>
      <c r="G272" s="33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33"/>
      <c r="W272" s="3"/>
      <c r="X272" s="14"/>
      <c r="Y272" s="15"/>
      <c r="Z272" s="15"/>
      <c r="AA272" s="38"/>
      <c r="AB272" s="37"/>
      <c r="AC272" s="93"/>
      <c r="AD272" s="11"/>
      <c r="AE272" s="93"/>
      <c r="AF272" s="1"/>
    </row>
    <row r="273" spans="1:32" x14ac:dyDescent="0.25">
      <c r="A273" s="1"/>
      <c r="B273" s="13"/>
      <c r="C273" s="13"/>
      <c r="D273" s="13"/>
      <c r="E273" s="1"/>
      <c r="F273" s="1"/>
      <c r="G273" s="33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33"/>
      <c r="W273" s="3"/>
      <c r="X273" s="14"/>
      <c r="Y273" s="15"/>
      <c r="Z273" s="15"/>
      <c r="AA273" s="37"/>
      <c r="AB273" s="37"/>
      <c r="AC273" s="93"/>
      <c r="AD273" s="11"/>
      <c r="AE273" s="93"/>
      <c r="AF273" s="1"/>
    </row>
    <row r="274" spans="1:32" x14ac:dyDescent="0.25">
      <c r="A274" s="1"/>
      <c r="B274" s="13"/>
      <c r="C274" s="39"/>
      <c r="D274" s="13"/>
      <c r="E274" s="1"/>
      <c r="F274" s="1"/>
      <c r="G274" s="33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33"/>
      <c r="W274" s="43"/>
      <c r="X274" s="14"/>
      <c r="Y274" s="45"/>
      <c r="Z274" s="45"/>
      <c r="AA274" s="46"/>
      <c r="AB274" s="37"/>
      <c r="AC274" s="93"/>
      <c r="AD274" s="11"/>
      <c r="AE274" s="93"/>
      <c r="AF274" s="1"/>
    </row>
    <row r="275" spans="1:32" x14ac:dyDescent="0.25">
      <c r="A275" s="1"/>
      <c r="B275" s="13"/>
      <c r="C275" s="13"/>
      <c r="D275" s="13"/>
      <c r="E275" s="1"/>
      <c r="F275" s="1"/>
      <c r="G275" s="33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33"/>
      <c r="W275" s="3"/>
      <c r="X275" s="14"/>
      <c r="Y275" s="15"/>
      <c r="Z275" s="15"/>
      <c r="AA275" s="37"/>
      <c r="AB275" s="37"/>
      <c r="AC275" s="93"/>
      <c r="AD275" s="11"/>
      <c r="AE275" s="93"/>
      <c r="AF275" s="1"/>
    </row>
    <row r="276" spans="1:32" x14ac:dyDescent="0.25">
      <c r="A276" s="1"/>
      <c r="B276" s="13"/>
      <c r="C276" s="13"/>
      <c r="D276" s="13"/>
      <c r="E276" s="1"/>
      <c r="F276" s="1"/>
      <c r="G276" s="33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33"/>
      <c r="W276" s="3"/>
      <c r="X276" s="14"/>
      <c r="Y276" s="15"/>
      <c r="Z276" s="15"/>
      <c r="AA276" s="37"/>
      <c r="AB276" s="37"/>
      <c r="AC276" s="93"/>
      <c r="AD276" s="11"/>
      <c r="AE276" s="93"/>
      <c r="AF276" s="1"/>
    </row>
    <row r="277" spans="1:32" x14ac:dyDescent="0.25">
      <c r="A277" s="1"/>
      <c r="B277" s="13"/>
      <c r="C277" s="13"/>
      <c r="D277" s="13"/>
      <c r="E277" s="1"/>
      <c r="F277" s="1"/>
      <c r="G277" s="33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33"/>
      <c r="W277" s="3"/>
      <c r="X277" s="14"/>
      <c r="Y277" s="15"/>
      <c r="Z277" s="15"/>
      <c r="AA277" s="37"/>
      <c r="AB277" s="37"/>
      <c r="AC277" s="93"/>
      <c r="AD277" s="11"/>
      <c r="AE277" s="93"/>
      <c r="AF277" s="1"/>
    </row>
    <row r="278" spans="1:32" x14ac:dyDescent="0.25">
      <c r="A278" s="1"/>
      <c r="B278" s="13"/>
      <c r="C278" s="13"/>
      <c r="D278" s="13"/>
      <c r="E278" s="1"/>
      <c r="F278" s="1"/>
      <c r="G278" s="33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33"/>
      <c r="W278" s="3"/>
      <c r="X278" s="14"/>
      <c r="Y278" s="15"/>
      <c r="Z278" s="15"/>
      <c r="AA278" s="37"/>
      <c r="AB278" s="37"/>
      <c r="AC278" s="93"/>
      <c r="AD278" s="1"/>
      <c r="AE278" s="93"/>
      <c r="AF278" s="1"/>
    </row>
    <row r="279" spans="1:32" x14ac:dyDescent="0.25">
      <c r="A279" s="1"/>
      <c r="B279" s="13"/>
      <c r="C279" s="13"/>
      <c r="D279" s="13"/>
      <c r="E279" s="1"/>
      <c r="F279" s="1"/>
      <c r="G279" s="33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33"/>
      <c r="W279" s="3"/>
      <c r="X279" s="14"/>
      <c r="Y279" s="15"/>
      <c r="Z279" s="15"/>
      <c r="AA279" s="37"/>
      <c r="AB279" s="37"/>
      <c r="AC279" s="93"/>
      <c r="AD279" s="1"/>
      <c r="AE279" s="93"/>
      <c r="AF279" s="1"/>
    </row>
    <row r="280" spans="1:32" x14ac:dyDescent="0.25">
      <c r="A280" s="1"/>
      <c r="B280" s="13"/>
      <c r="C280" s="13"/>
      <c r="D280" s="13"/>
      <c r="E280" s="1"/>
      <c r="F280" s="1"/>
      <c r="G280" s="33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33"/>
      <c r="W280" s="3"/>
      <c r="X280" s="14"/>
      <c r="Y280" s="15"/>
      <c r="Z280" s="15"/>
      <c r="AA280" s="37"/>
      <c r="AB280" s="37"/>
      <c r="AC280" s="93"/>
      <c r="AD280" s="1"/>
      <c r="AE280" s="93"/>
      <c r="AF280" s="1"/>
    </row>
    <row r="281" spans="1:32" x14ac:dyDescent="0.25">
      <c r="A281" s="1"/>
      <c r="B281" s="13"/>
      <c r="C281" s="13"/>
      <c r="D281" s="13"/>
      <c r="E281" s="1"/>
      <c r="F281" s="1"/>
      <c r="G281" s="33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33"/>
      <c r="W281" s="3"/>
      <c r="X281" s="14"/>
      <c r="Y281" s="15"/>
      <c r="Z281" s="15"/>
      <c r="AA281" s="37"/>
      <c r="AB281" s="37"/>
      <c r="AC281" s="93"/>
      <c r="AD281" s="1"/>
      <c r="AE281" s="93"/>
      <c r="AF281" s="1"/>
    </row>
    <row r="282" spans="1:32" x14ac:dyDescent="0.25">
      <c r="A282" s="1"/>
      <c r="B282" s="13"/>
      <c r="C282" s="13"/>
      <c r="D282" s="13"/>
      <c r="E282" s="1"/>
      <c r="F282" s="1"/>
      <c r="G282" s="33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33"/>
      <c r="W282" s="3"/>
      <c r="X282" s="14"/>
      <c r="Y282" s="15"/>
      <c r="Z282" s="15"/>
      <c r="AA282" s="37"/>
      <c r="AB282" s="37"/>
      <c r="AC282" s="93"/>
      <c r="AD282" s="1"/>
      <c r="AE282" s="93"/>
      <c r="AF282" s="1"/>
    </row>
    <row r="283" spans="1:32" x14ac:dyDescent="0.25">
      <c r="A283" s="1"/>
      <c r="B283" s="13"/>
      <c r="C283" s="13"/>
      <c r="D283" s="13"/>
      <c r="E283" s="1"/>
      <c r="F283" s="1"/>
      <c r="G283" s="33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33"/>
      <c r="W283" s="3"/>
      <c r="X283" s="14"/>
      <c r="Y283" s="15"/>
      <c r="Z283" s="15"/>
      <c r="AA283" s="37"/>
      <c r="AB283" s="37"/>
      <c r="AC283" s="93"/>
      <c r="AD283" s="1"/>
      <c r="AE283" s="93"/>
      <c r="AF283" s="1"/>
    </row>
    <row r="284" spans="1:32" x14ac:dyDescent="0.25">
      <c r="A284" s="1"/>
      <c r="B284" s="13"/>
      <c r="C284" s="13"/>
      <c r="D284" s="13"/>
      <c r="E284" s="1"/>
      <c r="F284" s="1"/>
      <c r="G284" s="33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33"/>
      <c r="W284" s="3"/>
      <c r="X284" s="14"/>
      <c r="Y284" s="15"/>
      <c r="Z284" s="15"/>
      <c r="AA284" s="37"/>
      <c r="AB284" s="37"/>
      <c r="AC284" s="93"/>
      <c r="AD284" s="1"/>
      <c r="AE284" s="93"/>
      <c r="AF284" s="1"/>
    </row>
    <row r="285" spans="1:32" x14ac:dyDescent="0.25">
      <c r="A285" s="1"/>
      <c r="B285" s="13"/>
      <c r="C285" s="13"/>
      <c r="D285" s="13"/>
      <c r="E285" s="1"/>
      <c r="F285" s="1"/>
      <c r="G285" s="33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33"/>
      <c r="W285" s="3"/>
      <c r="X285" s="14"/>
      <c r="Y285" s="15"/>
      <c r="Z285" s="15"/>
      <c r="AA285" s="37"/>
      <c r="AB285" s="37"/>
      <c r="AC285" s="93"/>
      <c r="AD285" s="1"/>
      <c r="AE285" s="93"/>
      <c r="AF285" s="1"/>
    </row>
    <row r="286" spans="1:32" x14ac:dyDescent="0.25">
      <c r="A286" s="1"/>
      <c r="B286" s="13"/>
      <c r="C286" s="13"/>
      <c r="D286" s="13"/>
      <c r="E286" s="1"/>
      <c r="F286" s="1"/>
      <c r="G286" s="33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33"/>
      <c r="W286" s="3"/>
      <c r="X286" s="14"/>
      <c r="Y286" s="15"/>
      <c r="Z286" s="15"/>
      <c r="AA286" s="37"/>
      <c r="AB286" s="37"/>
      <c r="AC286" s="93"/>
      <c r="AD286" s="1"/>
      <c r="AE286" s="93"/>
      <c r="AF286" s="1"/>
    </row>
    <row r="287" spans="1:32" x14ac:dyDescent="0.25">
      <c r="A287" s="1"/>
      <c r="B287" s="13"/>
      <c r="C287" s="13"/>
      <c r="D287" s="13"/>
      <c r="E287" s="1"/>
      <c r="F287" s="1"/>
      <c r="G287" s="33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33"/>
      <c r="W287" s="3"/>
      <c r="X287" s="14"/>
      <c r="Y287" s="15"/>
      <c r="Z287" s="15"/>
      <c r="AA287" s="37"/>
      <c r="AB287" s="37"/>
      <c r="AC287" s="93"/>
      <c r="AD287" s="1"/>
      <c r="AE287" s="93"/>
      <c r="AF287" s="1"/>
    </row>
    <row r="288" spans="1:32" x14ac:dyDescent="0.25">
      <c r="A288" s="1"/>
      <c r="B288" s="13"/>
      <c r="C288" s="13"/>
      <c r="D288" s="13"/>
      <c r="E288" s="1"/>
      <c r="F288" s="1"/>
      <c r="G288" s="33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33"/>
      <c r="W288" s="3"/>
      <c r="X288" s="14"/>
      <c r="Y288" s="15"/>
      <c r="Z288" s="15"/>
      <c r="AA288" s="37"/>
      <c r="AB288" s="37"/>
      <c r="AC288" s="93"/>
      <c r="AD288" s="1"/>
      <c r="AE288" s="93"/>
      <c r="AF288" s="1"/>
    </row>
    <row r="289" spans="1:32" x14ac:dyDescent="0.25">
      <c r="A289" s="1"/>
      <c r="B289" s="13"/>
      <c r="C289" s="13"/>
      <c r="D289" s="13"/>
      <c r="E289" s="1"/>
      <c r="F289" s="1"/>
      <c r="G289" s="33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33"/>
      <c r="W289" s="3"/>
      <c r="X289" s="14"/>
      <c r="Y289" s="15"/>
      <c r="Z289" s="15"/>
      <c r="AA289" s="37"/>
      <c r="AB289" s="37"/>
      <c r="AC289" s="93"/>
      <c r="AD289" s="1"/>
      <c r="AE289" s="93"/>
      <c r="AF289" s="1"/>
    </row>
    <row r="290" spans="1:32" x14ac:dyDescent="0.25">
      <c r="A290" s="1"/>
      <c r="B290" s="13"/>
      <c r="C290" s="13"/>
      <c r="D290" s="13"/>
      <c r="E290" s="1"/>
      <c r="F290" s="1"/>
      <c r="G290" s="33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33"/>
      <c r="W290" s="3"/>
      <c r="X290" s="14"/>
      <c r="Y290" s="15"/>
      <c r="Z290" s="15"/>
      <c r="AA290" s="37"/>
      <c r="AB290" s="37"/>
      <c r="AC290" s="93"/>
      <c r="AD290" s="1"/>
      <c r="AE290" s="93"/>
      <c r="AF290" s="1"/>
    </row>
    <row r="291" spans="1:32" x14ac:dyDescent="0.25">
      <c r="A291" s="1"/>
      <c r="B291" s="13"/>
      <c r="C291" s="13"/>
      <c r="D291" s="13"/>
      <c r="E291" s="1"/>
      <c r="F291" s="1"/>
      <c r="G291" s="33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33"/>
      <c r="W291" s="3"/>
      <c r="X291" s="14"/>
      <c r="Y291" s="15"/>
      <c r="Z291" s="15"/>
      <c r="AA291" s="37"/>
      <c r="AB291" s="37"/>
      <c r="AC291" s="93"/>
      <c r="AD291" s="1"/>
      <c r="AE291" s="93"/>
      <c r="AF291" s="1"/>
    </row>
    <row r="292" spans="1:32" x14ac:dyDescent="0.25">
      <c r="A292" s="1"/>
      <c r="B292" s="13"/>
      <c r="C292" s="13"/>
      <c r="D292" s="13"/>
      <c r="E292" s="1"/>
      <c r="F292" s="1"/>
      <c r="G292" s="33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33"/>
      <c r="W292" s="3"/>
      <c r="X292" s="14"/>
      <c r="Y292" s="15"/>
      <c r="Z292" s="15"/>
      <c r="AA292" s="37"/>
      <c r="AB292" s="37"/>
      <c r="AC292" s="93"/>
      <c r="AD292" s="1"/>
      <c r="AE292" s="93"/>
      <c r="AF292" s="1"/>
    </row>
    <row r="293" spans="1:32" x14ac:dyDescent="0.25">
      <c r="A293" s="1"/>
      <c r="B293" s="51"/>
      <c r="C293" s="13"/>
      <c r="D293" s="39"/>
      <c r="E293" s="40"/>
      <c r="F293" s="40"/>
      <c r="G293" s="41"/>
      <c r="H293" s="40"/>
      <c r="I293" s="40"/>
      <c r="J293" s="40"/>
      <c r="K293" s="40"/>
      <c r="L293" s="40"/>
      <c r="M293" s="40"/>
      <c r="N293" s="40"/>
      <c r="O293" s="40"/>
      <c r="P293" s="40"/>
      <c r="Q293" s="40"/>
      <c r="R293" s="40"/>
      <c r="S293" s="40"/>
      <c r="T293" s="40"/>
      <c r="U293" s="1"/>
      <c r="V293" s="33"/>
      <c r="W293" s="3"/>
      <c r="X293" s="14"/>
      <c r="Y293" s="15"/>
      <c r="Z293" s="15"/>
      <c r="AA293" s="37"/>
      <c r="AB293" s="37"/>
      <c r="AC293" s="93"/>
      <c r="AD293" s="1"/>
      <c r="AE293" s="93"/>
      <c r="AF293" s="1"/>
    </row>
    <row r="294" spans="1:32" x14ac:dyDescent="0.25">
      <c r="A294" s="1"/>
      <c r="B294" s="51"/>
      <c r="C294" s="13"/>
      <c r="D294" s="13"/>
      <c r="E294" s="1"/>
      <c r="F294" s="1"/>
      <c r="G294" s="33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33"/>
      <c r="W294" s="3"/>
      <c r="X294" s="14"/>
      <c r="Y294" s="15"/>
      <c r="Z294" s="15"/>
      <c r="AA294" s="37"/>
      <c r="AB294" s="37"/>
      <c r="AC294" s="93"/>
      <c r="AD294" s="1"/>
      <c r="AE294" s="93"/>
      <c r="AF294" s="1"/>
    </row>
    <row r="295" spans="1:32" x14ac:dyDescent="0.25">
      <c r="A295" s="1"/>
      <c r="B295" s="51"/>
      <c r="C295" s="13"/>
      <c r="D295" s="13"/>
      <c r="E295" s="1"/>
      <c r="F295" s="1"/>
      <c r="G295" s="33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33"/>
      <c r="W295" s="3"/>
      <c r="X295" s="14"/>
      <c r="Y295" s="15"/>
      <c r="Z295" s="15"/>
      <c r="AA295" s="37"/>
      <c r="AB295" s="37"/>
      <c r="AC295" s="93"/>
      <c r="AD295" s="1"/>
      <c r="AE295" s="93"/>
      <c r="AF295" s="1"/>
    </row>
    <row r="296" spans="1:32" x14ac:dyDescent="0.25">
      <c r="A296" s="1"/>
      <c r="B296" s="51"/>
      <c r="C296" s="13"/>
      <c r="D296" s="13"/>
      <c r="E296" s="1"/>
      <c r="F296" s="1"/>
      <c r="G296" s="33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33"/>
      <c r="W296" s="3"/>
      <c r="X296" s="14"/>
      <c r="Y296" s="15"/>
      <c r="Z296" s="15"/>
      <c r="AA296" s="37"/>
      <c r="AB296" s="37"/>
      <c r="AC296" s="93"/>
      <c r="AD296" s="1"/>
      <c r="AE296" s="93"/>
      <c r="AF296" s="1"/>
    </row>
    <row r="297" spans="1:32" x14ac:dyDescent="0.25">
      <c r="A297" s="1"/>
      <c r="B297" s="51"/>
      <c r="C297" s="13"/>
      <c r="D297" s="13"/>
      <c r="E297" s="1"/>
      <c r="F297" s="1"/>
      <c r="G297" s="33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33"/>
      <c r="W297" s="3"/>
      <c r="X297" s="14"/>
      <c r="Y297" s="15"/>
      <c r="Z297" s="15"/>
      <c r="AA297" s="37"/>
      <c r="AB297" s="37"/>
      <c r="AC297" s="93"/>
      <c r="AD297" s="1"/>
      <c r="AE297" s="93"/>
      <c r="AF297" s="1"/>
    </row>
    <row r="298" spans="1:32" x14ac:dyDescent="0.25">
      <c r="A298" s="1"/>
      <c r="B298" s="51"/>
      <c r="C298" s="39"/>
      <c r="D298" s="13"/>
      <c r="E298" s="1"/>
      <c r="F298" s="1"/>
      <c r="G298" s="33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33"/>
      <c r="W298" s="43"/>
      <c r="X298" s="14"/>
      <c r="Y298" s="45"/>
      <c r="Z298" s="45"/>
      <c r="AA298" s="46"/>
      <c r="AB298" s="37"/>
      <c r="AC298" s="93"/>
      <c r="AD298" s="1"/>
      <c r="AE298" s="93"/>
      <c r="AF298" s="1"/>
    </row>
    <row r="299" spans="1:32" x14ac:dyDescent="0.25">
      <c r="A299" s="1"/>
      <c r="B299" s="51"/>
      <c r="C299" s="13"/>
      <c r="D299" s="13"/>
      <c r="E299" s="1"/>
      <c r="F299" s="1"/>
      <c r="G299" s="33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33"/>
      <c r="W299" s="3"/>
      <c r="X299" s="14"/>
      <c r="Y299" s="15"/>
      <c r="Z299" s="15"/>
      <c r="AA299" s="37"/>
      <c r="AB299" s="37"/>
      <c r="AC299" s="93"/>
      <c r="AD299" s="1"/>
      <c r="AE299" s="93"/>
      <c r="AF299" s="1"/>
    </row>
    <row r="300" spans="1:32" x14ac:dyDescent="0.25">
      <c r="A300" s="1"/>
      <c r="B300" s="51"/>
      <c r="C300" s="13"/>
      <c r="D300" s="13"/>
      <c r="E300" s="1"/>
      <c r="F300" s="1"/>
      <c r="G300" s="33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33"/>
      <c r="W300" s="3"/>
      <c r="X300" s="14"/>
      <c r="Y300" s="15"/>
      <c r="Z300" s="15"/>
      <c r="AA300" s="37"/>
      <c r="AB300" s="37"/>
      <c r="AC300" s="93"/>
      <c r="AD300" s="1"/>
      <c r="AE300" s="93"/>
      <c r="AF300" s="1"/>
    </row>
    <row r="301" spans="1:32" x14ac:dyDescent="0.25">
      <c r="A301" s="1"/>
      <c r="B301" s="51"/>
      <c r="C301" s="13"/>
      <c r="D301" s="13"/>
      <c r="E301" s="1"/>
      <c r="F301" s="1"/>
      <c r="G301" s="33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33"/>
      <c r="W301" s="3"/>
      <c r="X301" s="14"/>
      <c r="Y301" s="15"/>
      <c r="Z301" s="15"/>
      <c r="AA301" s="37"/>
      <c r="AB301" s="37"/>
      <c r="AC301" s="93"/>
      <c r="AD301" s="1"/>
      <c r="AE301" s="93"/>
      <c r="AF301" s="1"/>
    </row>
    <row r="302" spans="1:32" x14ac:dyDescent="0.25">
      <c r="A302" s="1"/>
      <c r="B302" s="51"/>
      <c r="C302" s="13"/>
      <c r="D302" s="13"/>
      <c r="E302" s="1"/>
      <c r="F302" s="1"/>
      <c r="G302" s="33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33"/>
      <c r="W302" s="3"/>
      <c r="X302" s="14"/>
      <c r="Y302" s="15"/>
      <c r="Z302" s="15"/>
      <c r="AA302" s="37"/>
      <c r="AB302" s="37"/>
      <c r="AC302" s="93"/>
      <c r="AD302" s="1"/>
      <c r="AE302" s="93"/>
      <c r="AF302" s="1"/>
    </row>
    <row r="303" spans="1:32" x14ac:dyDescent="0.25">
      <c r="A303" s="1"/>
      <c r="B303" s="51"/>
      <c r="C303" s="13"/>
      <c r="D303" s="13"/>
      <c r="E303" s="1"/>
      <c r="F303" s="1"/>
      <c r="G303" s="33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33"/>
      <c r="W303" s="3"/>
      <c r="X303" s="14"/>
      <c r="Y303" s="15"/>
      <c r="Z303" s="15"/>
      <c r="AA303" s="37"/>
      <c r="AB303" s="37"/>
      <c r="AC303" s="93"/>
      <c r="AD303" s="1"/>
      <c r="AE303" s="93"/>
      <c r="AF303" s="1"/>
    </row>
    <row r="304" spans="1:32" x14ac:dyDescent="0.25">
      <c r="A304" s="1"/>
      <c r="B304" s="51"/>
      <c r="C304" s="13"/>
      <c r="D304" s="13"/>
      <c r="E304" s="1"/>
      <c r="F304" s="1"/>
      <c r="G304" s="33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33"/>
      <c r="W304" s="3"/>
      <c r="X304" s="14"/>
      <c r="Y304" s="15"/>
      <c r="Z304" s="15"/>
      <c r="AA304" s="37"/>
      <c r="AB304" s="37"/>
      <c r="AC304" s="93"/>
      <c r="AD304" s="1"/>
      <c r="AE304" s="93"/>
      <c r="AF304" s="1"/>
    </row>
    <row r="305" spans="1:32" x14ac:dyDescent="0.25">
      <c r="A305" s="1"/>
      <c r="B305" s="51"/>
      <c r="C305" s="13"/>
      <c r="D305" s="13"/>
      <c r="E305" s="1"/>
      <c r="F305" s="1"/>
      <c r="G305" s="33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33"/>
      <c r="W305" s="3"/>
      <c r="X305" s="14"/>
      <c r="Y305" s="15"/>
      <c r="Z305" s="15"/>
      <c r="AA305" s="37"/>
      <c r="AB305" s="37"/>
      <c r="AC305" s="93"/>
      <c r="AD305" s="1"/>
      <c r="AE305" s="93"/>
      <c r="AF305" s="1"/>
    </row>
    <row r="306" spans="1:32" x14ac:dyDescent="0.25">
      <c r="A306" s="1"/>
      <c r="B306" s="51"/>
      <c r="C306" s="13"/>
      <c r="D306" s="13"/>
      <c r="E306" s="1"/>
      <c r="F306" s="1"/>
      <c r="G306" s="33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33"/>
      <c r="W306" s="3"/>
      <c r="X306" s="14"/>
      <c r="Y306" s="15"/>
      <c r="Z306" s="15"/>
      <c r="AA306" s="37"/>
      <c r="AB306" s="37"/>
      <c r="AC306" s="93"/>
      <c r="AD306" s="1"/>
      <c r="AE306" s="93"/>
      <c r="AF306" s="1"/>
    </row>
    <row r="307" spans="1:32" x14ac:dyDescent="0.25">
      <c r="A307" s="1"/>
      <c r="B307" s="51"/>
      <c r="C307" s="13"/>
      <c r="D307" s="13"/>
      <c r="E307" s="1"/>
      <c r="F307" s="1"/>
      <c r="G307" s="33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33"/>
      <c r="W307" s="3"/>
      <c r="X307" s="14"/>
      <c r="Y307" s="15"/>
      <c r="Z307" s="15"/>
      <c r="AA307" s="37"/>
      <c r="AB307" s="37"/>
      <c r="AC307" s="93"/>
      <c r="AD307" s="1"/>
      <c r="AE307" s="93"/>
      <c r="AF307" s="1"/>
    </row>
    <row r="308" spans="1:32" x14ac:dyDescent="0.25">
      <c r="A308" s="1"/>
      <c r="B308" s="51"/>
      <c r="C308" s="13"/>
      <c r="D308" s="13"/>
      <c r="E308" s="1"/>
      <c r="F308" s="1"/>
      <c r="G308" s="33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33"/>
      <c r="W308" s="3"/>
      <c r="X308" s="14"/>
      <c r="Y308" s="15"/>
      <c r="Z308" s="15"/>
      <c r="AA308" s="37"/>
      <c r="AB308" s="37"/>
      <c r="AC308" s="93"/>
      <c r="AD308" s="1"/>
      <c r="AE308" s="93"/>
      <c r="AF308" s="1"/>
    </row>
    <row r="309" spans="1:32" x14ac:dyDescent="0.25">
      <c r="A309" s="1"/>
      <c r="B309" s="51"/>
      <c r="C309" s="13"/>
      <c r="D309" s="13"/>
      <c r="E309" s="1"/>
      <c r="F309" s="1"/>
      <c r="G309" s="33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33"/>
      <c r="W309" s="3"/>
      <c r="X309" s="14"/>
      <c r="Y309" s="15"/>
      <c r="Z309" s="15"/>
      <c r="AA309" s="37"/>
      <c r="AB309" s="37"/>
      <c r="AC309" s="93"/>
      <c r="AD309" s="1"/>
      <c r="AE309" s="93"/>
      <c r="AF309" s="1"/>
    </row>
    <row r="310" spans="1:32" x14ac:dyDescent="0.25">
      <c r="A310" s="1"/>
      <c r="B310" s="51"/>
      <c r="C310" s="13"/>
      <c r="D310" s="13"/>
      <c r="E310" s="1"/>
      <c r="F310" s="1"/>
      <c r="G310" s="33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33"/>
      <c r="W310" s="3"/>
      <c r="X310" s="14"/>
      <c r="Y310" s="15"/>
      <c r="Z310" s="15"/>
      <c r="AA310" s="37"/>
      <c r="AB310" s="37"/>
      <c r="AC310" s="93"/>
      <c r="AD310" s="1"/>
      <c r="AE310" s="93"/>
      <c r="AF310" s="1"/>
    </row>
    <row r="311" spans="1:32" x14ac:dyDescent="0.25">
      <c r="A311" s="1"/>
      <c r="B311" s="51"/>
      <c r="C311" s="13"/>
      <c r="D311" s="13"/>
      <c r="E311" s="1"/>
      <c r="F311" s="1"/>
      <c r="G311" s="33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33"/>
      <c r="W311" s="3"/>
      <c r="X311" s="14"/>
      <c r="Y311" s="15"/>
      <c r="Z311" s="15"/>
      <c r="AA311" s="37"/>
      <c r="AB311" s="37"/>
      <c r="AC311" s="93"/>
      <c r="AD311" s="1"/>
      <c r="AE311" s="93"/>
      <c r="AF311" s="1"/>
    </row>
    <row r="312" spans="1:32" x14ac:dyDescent="0.25">
      <c r="A312" s="1"/>
      <c r="B312" s="51"/>
      <c r="C312" s="13"/>
      <c r="D312" s="13"/>
      <c r="E312" s="1"/>
      <c r="F312" s="1"/>
      <c r="G312" s="33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33"/>
      <c r="W312" s="3"/>
      <c r="X312" s="14"/>
      <c r="Y312" s="15"/>
      <c r="Z312" s="15"/>
      <c r="AA312" s="37"/>
      <c r="AB312" s="37"/>
      <c r="AC312" s="93"/>
      <c r="AD312" s="1"/>
      <c r="AE312" s="93"/>
      <c r="AF312" s="1"/>
    </row>
    <row r="313" spans="1:32" x14ac:dyDescent="0.25">
      <c r="A313" s="1"/>
      <c r="B313" s="51"/>
      <c r="C313" s="13"/>
      <c r="D313" s="13"/>
      <c r="E313" s="1"/>
      <c r="F313" s="1"/>
      <c r="G313" s="33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33"/>
      <c r="W313" s="3"/>
      <c r="X313" s="14"/>
      <c r="Y313" s="15"/>
      <c r="Z313" s="15"/>
      <c r="AA313" s="37"/>
      <c r="AB313" s="37"/>
      <c r="AC313" s="93"/>
      <c r="AD313" s="1"/>
      <c r="AE313" s="93"/>
      <c r="AF313" s="1"/>
    </row>
    <row r="314" spans="1:32" x14ac:dyDescent="0.25">
      <c r="A314" s="1"/>
      <c r="B314" s="51"/>
      <c r="C314" s="13"/>
      <c r="D314" s="13"/>
      <c r="E314" s="1"/>
      <c r="F314" s="1"/>
      <c r="G314" s="33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33"/>
      <c r="W314" s="3"/>
      <c r="X314" s="14"/>
      <c r="Y314" s="15"/>
      <c r="Z314" s="15"/>
      <c r="AA314" s="37"/>
      <c r="AB314" s="37"/>
      <c r="AC314" s="93"/>
      <c r="AD314" s="1"/>
      <c r="AE314" s="93"/>
      <c r="AF314" s="1"/>
    </row>
    <row r="315" spans="1:32" x14ac:dyDescent="0.25">
      <c r="A315" s="1"/>
      <c r="B315" s="51"/>
      <c r="C315" s="13"/>
      <c r="D315" s="13"/>
      <c r="E315" s="1"/>
      <c r="F315" s="1"/>
      <c r="G315" s="33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33"/>
      <c r="W315" s="3"/>
      <c r="X315" s="14"/>
      <c r="Y315" s="15"/>
      <c r="Z315" s="15"/>
      <c r="AA315" s="37"/>
      <c r="AB315" s="37"/>
      <c r="AC315" s="93"/>
      <c r="AD315" s="1"/>
      <c r="AE315" s="93"/>
      <c r="AF315" s="1"/>
    </row>
    <row r="316" spans="1:32" x14ac:dyDescent="0.25">
      <c r="A316" s="1"/>
      <c r="B316" s="51"/>
      <c r="C316" s="13"/>
      <c r="D316" s="13"/>
      <c r="E316" s="1"/>
      <c r="F316" s="1"/>
      <c r="G316" s="33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33"/>
      <c r="W316" s="3"/>
      <c r="X316" s="14"/>
      <c r="Y316" s="15"/>
      <c r="Z316" s="15"/>
      <c r="AA316" s="37"/>
      <c r="AB316" s="37"/>
      <c r="AC316" s="93"/>
      <c r="AD316" s="1"/>
      <c r="AE316" s="93"/>
      <c r="AF316" s="1"/>
    </row>
    <row r="317" spans="1:32" x14ac:dyDescent="0.25">
      <c r="A317" s="1"/>
      <c r="B317" s="51"/>
      <c r="C317" s="13"/>
      <c r="D317" s="39"/>
      <c r="E317" s="40"/>
      <c r="F317" s="40"/>
      <c r="G317" s="41"/>
      <c r="H317" s="40"/>
      <c r="I317" s="40"/>
      <c r="J317" s="40"/>
      <c r="K317" s="40"/>
      <c r="L317" s="40"/>
      <c r="M317" s="40"/>
      <c r="N317" s="40"/>
      <c r="O317" s="40"/>
      <c r="P317" s="40"/>
      <c r="Q317" s="40"/>
      <c r="R317" s="40"/>
      <c r="S317" s="40"/>
      <c r="T317" s="40"/>
      <c r="U317" s="1"/>
      <c r="V317" s="33"/>
      <c r="W317" s="3"/>
      <c r="X317" s="14"/>
      <c r="Y317" s="15"/>
      <c r="Z317" s="15"/>
      <c r="AA317" s="37"/>
      <c r="AB317" s="37"/>
      <c r="AC317" s="93"/>
      <c r="AD317" s="1"/>
      <c r="AE317" s="93"/>
      <c r="AF317" s="1"/>
    </row>
    <row r="318" spans="1:32" x14ac:dyDescent="0.25">
      <c r="A318" s="1"/>
      <c r="B318" s="51"/>
      <c r="C318" s="13"/>
      <c r="D318" s="13"/>
      <c r="E318" s="1"/>
      <c r="F318" s="1"/>
      <c r="G318" s="33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33"/>
      <c r="W318" s="3"/>
      <c r="X318" s="14"/>
      <c r="Y318" s="15"/>
      <c r="Z318" s="15"/>
      <c r="AA318" s="37"/>
      <c r="AB318" s="37"/>
      <c r="AC318" s="93"/>
      <c r="AD318" s="1"/>
      <c r="AE318" s="93"/>
      <c r="AF318" s="1"/>
    </row>
    <row r="319" spans="1:32" x14ac:dyDescent="0.25">
      <c r="A319" s="1"/>
      <c r="B319" s="51"/>
      <c r="C319" s="13"/>
      <c r="D319" s="13"/>
      <c r="E319" s="1"/>
      <c r="F319" s="1"/>
      <c r="G319" s="33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33"/>
      <c r="W319" s="3"/>
      <c r="X319" s="14"/>
      <c r="Y319" s="15"/>
      <c r="Z319" s="15"/>
      <c r="AA319" s="37"/>
      <c r="AB319" s="37"/>
      <c r="AC319" s="93"/>
      <c r="AD319" s="1"/>
      <c r="AE319" s="93"/>
      <c r="AF319" s="1"/>
    </row>
    <row r="320" spans="1:32" x14ac:dyDescent="0.25">
      <c r="A320" s="1"/>
      <c r="B320" s="51"/>
      <c r="C320" s="13"/>
      <c r="D320" s="13"/>
      <c r="E320" s="1"/>
      <c r="F320" s="1"/>
      <c r="G320" s="33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33"/>
      <c r="W320" s="3"/>
      <c r="X320" s="14"/>
      <c r="Y320" s="15"/>
      <c r="Z320" s="15"/>
      <c r="AA320" s="37"/>
      <c r="AB320" s="37"/>
      <c r="AC320" s="93"/>
      <c r="AD320" s="1"/>
      <c r="AE320" s="93"/>
      <c r="AF320" s="1"/>
    </row>
    <row r="321" spans="1:32" x14ac:dyDescent="0.25">
      <c r="A321" s="1"/>
      <c r="B321" s="51"/>
      <c r="C321" s="13"/>
      <c r="D321" s="13"/>
      <c r="E321" s="1"/>
      <c r="F321" s="1"/>
      <c r="G321" s="33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33"/>
      <c r="W321" s="3"/>
      <c r="X321" s="14"/>
      <c r="Y321" s="15"/>
      <c r="Z321" s="15"/>
      <c r="AA321" s="37"/>
      <c r="AB321" s="37"/>
      <c r="AC321" s="93"/>
      <c r="AD321" s="1"/>
      <c r="AE321" s="93"/>
      <c r="AF321" s="1"/>
    </row>
    <row r="322" spans="1:32" x14ac:dyDescent="0.25">
      <c r="A322" s="1"/>
      <c r="B322" s="51"/>
      <c r="C322" s="39"/>
      <c r="D322" s="13"/>
      <c r="E322" s="1"/>
      <c r="F322" s="1"/>
      <c r="G322" s="33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33"/>
      <c r="W322" s="43"/>
      <c r="X322" s="44"/>
      <c r="Y322" s="45"/>
      <c r="Z322" s="45"/>
      <c r="AA322" s="46"/>
      <c r="AB322" s="37"/>
      <c r="AC322" s="93"/>
      <c r="AD322" s="1"/>
      <c r="AE322" s="93"/>
      <c r="AF322" s="1"/>
    </row>
    <row r="323" spans="1:32" x14ac:dyDescent="0.25">
      <c r="A323" s="1"/>
      <c r="B323" s="51"/>
      <c r="C323" s="13"/>
      <c r="D323" s="13"/>
      <c r="E323" s="1"/>
      <c r="F323" s="1"/>
      <c r="G323" s="33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33"/>
      <c r="W323" s="3"/>
      <c r="X323" s="14"/>
      <c r="Y323" s="15"/>
      <c r="Z323" s="15"/>
      <c r="AA323" s="37"/>
      <c r="AB323" s="37"/>
      <c r="AC323" s="93"/>
      <c r="AD323" s="1"/>
      <c r="AE323" s="93"/>
      <c r="AF323" s="1"/>
    </row>
    <row r="324" spans="1:32" x14ac:dyDescent="0.25">
      <c r="A324" s="1"/>
      <c r="B324" s="51"/>
      <c r="C324" s="13"/>
      <c r="D324" s="13"/>
      <c r="E324" s="1"/>
      <c r="F324" s="1"/>
      <c r="G324" s="33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33"/>
      <c r="W324" s="3"/>
      <c r="X324" s="14"/>
      <c r="Y324" s="15"/>
      <c r="Z324" s="15"/>
      <c r="AA324" s="37"/>
      <c r="AB324" s="37"/>
      <c r="AC324" s="93"/>
      <c r="AD324" s="1"/>
      <c r="AE324" s="93"/>
      <c r="AF324" s="1"/>
    </row>
    <row r="325" spans="1:32" x14ac:dyDescent="0.25">
      <c r="A325" s="1"/>
      <c r="B325" s="51"/>
      <c r="C325" s="13"/>
      <c r="D325" s="13"/>
      <c r="E325" s="1"/>
      <c r="F325" s="1"/>
      <c r="G325" s="33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33"/>
      <c r="W325" s="3"/>
      <c r="X325" s="14"/>
      <c r="Y325" s="15"/>
      <c r="Z325" s="15"/>
      <c r="AA325" s="37"/>
      <c r="AB325" s="37"/>
      <c r="AC325" s="93"/>
      <c r="AD325" s="1"/>
      <c r="AE325" s="93"/>
      <c r="AF325" s="1"/>
    </row>
    <row r="326" spans="1:32" x14ac:dyDescent="0.25">
      <c r="A326" s="1"/>
      <c r="B326" s="51"/>
      <c r="C326" s="13"/>
      <c r="D326" s="13"/>
      <c r="E326" s="1"/>
      <c r="F326" s="1"/>
      <c r="G326" s="33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33"/>
      <c r="W326" s="3"/>
      <c r="X326" s="14"/>
      <c r="Y326" s="15"/>
      <c r="Z326" s="15"/>
      <c r="AA326" s="37"/>
      <c r="AB326" s="37"/>
      <c r="AC326" s="93"/>
      <c r="AD326" s="1"/>
      <c r="AE326" s="93"/>
      <c r="AF326" s="1"/>
    </row>
    <row r="327" spans="1:32" x14ac:dyDescent="0.25">
      <c r="A327" s="1"/>
      <c r="B327" s="51"/>
      <c r="C327" s="13"/>
      <c r="D327" s="13"/>
      <c r="E327" s="1"/>
      <c r="F327" s="1"/>
      <c r="G327" s="33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33"/>
      <c r="W327" s="3"/>
      <c r="X327" s="14"/>
      <c r="Y327" s="15"/>
      <c r="Z327" s="15"/>
      <c r="AA327" s="37"/>
      <c r="AB327" s="37"/>
      <c r="AC327" s="93"/>
      <c r="AD327" s="1"/>
      <c r="AE327" s="93"/>
      <c r="AF327" s="1"/>
    </row>
    <row r="328" spans="1:32" x14ac:dyDescent="0.25">
      <c r="A328" s="1"/>
      <c r="B328" s="51"/>
      <c r="C328" s="13"/>
      <c r="D328" s="13"/>
      <c r="E328" s="1"/>
      <c r="F328" s="1"/>
      <c r="G328" s="33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33"/>
      <c r="W328" s="3"/>
      <c r="X328" s="14"/>
      <c r="Y328" s="15"/>
      <c r="Z328" s="15"/>
      <c r="AA328" s="37"/>
      <c r="AB328" s="37"/>
      <c r="AC328" s="93"/>
      <c r="AD328" s="1"/>
      <c r="AE328" s="93"/>
      <c r="AF328" s="1"/>
    </row>
    <row r="329" spans="1:32" x14ac:dyDescent="0.25">
      <c r="A329" s="1"/>
      <c r="B329" s="51"/>
      <c r="C329" s="13"/>
      <c r="D329" s="13"/>
      <c r="E329" s="1"/>
      <c r="F329" s="1"/>
      <c r="G329" s="33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33"/>
      <c r="W329" s="3"/>
      <c r="X329" s="14"/>
      <c r="Y329" s="15"/>
      <c r="Z329" s="15"/>
      <c r="AA329" s="37"/>
      <c r="AB329" s="37"/>
      <c r="AC329" s="93"/>
      <c r="AD329" s="1"/>
      <c r="AE329" s="93"/>
      <c r="AF329" s="1"/>
    </row>
    <row r="330" spans="1:32" x14ac:dyDescent="0.25">
      <c r="A330" s="1"/>
      <c r="B330" s="51"/>
      <c r="C330" s="13"/>
      <c r="D330" s="13"/>
      <c r="E330" s="1"/>
      <c r="F330" s="1"/>
      <c r="G330" s="33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33"/>
      <c r="W330" s="3"/>
      <c r="X330" s="14"/>
      <c r="Y330" s="15"/>
      <c r="Z330" s="15"/>
      <c r="AA330" s="37"/>
      <c r="AB330" s="37"/>
      <c r="AC330" s="93"/>
      <c r="AD330" s="1"/>
      <c r="AE330" s="93"/>
      <c r="AF330" s="1"/>
    </row>
    <row r="331" spans="1:32" x14ac:dyDescent="0.25">
      <c r="A331" s="1"/>
      <c r="B331" s="51"/>
      <c r="C331" s="13"/>
      <c r="D331" s="13"/>
      <c r="E331" s="1"/>
      <c r="F331" s="1"/>
      <c r="G331" s="33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33"/>
      <c r="W331" s="3"/>
      <c r="X331" s="14"/>
      <c r="Y331" s="15"/>
      <c r="Z331" s="15"/>
      <c r="AA331" s="37"/>
      <c r="AB331" s="37"/>
      <c r="AC331" s="93"/>
      <c r="AD331" s="1"/>
      <c r="AE331" s="93"/>
      <c r="AF331" s="1"/>
    </row>
    <row r="332" spans="1:32" x14ac:dyDescent="0.25">
      <c r="A332" s="1"/>
      <c r="B332" s="51"/>
      <c r="C332" s="13"/>
      <c r="D332" s="13"/>
      <c r="E332" s="1"/>
      <c r="F332" s="1"/>
      <c r="G332" s="33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33"/>
      <c r="W332" s="3"/>
      <c r="X332" s="14"/>
      <c r="Y332" s="15"/>
      <c r="Z332" s="15"/>
      <c r="AA332" s="37"/>
      <c r="AB332" s="37"/>
      <c r="AC332" s="93"/>
      <c r="AD332" s="1"/>
      <c r="AE332" s="93"/>
      <c r="AF332" s="1"/>
    </row>
    <row r="333" spans="1:32" x14ac:dyDescent="0.25">
      <c r="A333" s="1"/>
      <c r="B333" s="51"/>
      <c r="C333" s="13"/>
      <c r="D333" s="13"/>
      <c r="E333" s="1"/>
      <c r="F333" s="1"/>
      <c r="G333" s="33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33"/>
      <c r="W333" s="3"/>
      <c r="X333" s="14"/>
      <c r="Y333" s="15"/>
      <c r="Z333" s="15"/>
      <c r="AA333" s="37"/>
      <c r="AB333" s="37"/>
      <c r="AC333" s="93"/>
      <c r="AD333" s="1"/>
      <c r="AE333" s="93"/>
      <c r="AF333" s="1"/>
    </row>
    <row r="334" spans="1:32" x14ac:dyDescent="0.25">
      <c r="A334" s="1"/>
      <c r="B334" s="51"/>
      <c r="C334" s="13"/>
      <c r="D334" s="13"/>
      <c r="E334" s="1"/>
      <c r="F334" s="1"/>
      <c r="G334" s="33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33"/>
      <c r="W334" s="3"/>
      <c r="X334" s="14"/>
      <c r="Y334" s="15"/>
      <c r="Z334" s="15"/>
      <c r="AA334" s="37"/>
      <c r="AB334" s="37"/>
      <c r="AC334" s="93"/>
      <c r="AD334" s="1"/>
      <c r="AE334" s="93"/>
      <c r="AF334" s="1"/>
    </row>
    <row r="335" spans="1:32" x14ac:dyDescent="0.25">
      <c r="A335" s="1"/>
      <c r="B335" s="51"/>
      <c r="C335" s="13"/>
      <c r="D335" s="13"/>
      <c r="E335" s="1"/>
      <c r="F335" s="1"/>
      <c r="G335" s="33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33"/>
      <c r="W335" s="3"/>
      <c r="X335" s="14"/>
      <c r="Y335" s="15"/>
      <c r="Z335" s="15"/>
      <c r="AA335" s="37"/>
      <c r="AB335" s="37"/>
      <c r="AC335" s="93"/>
      <c r="AD335" s="1"/>
      <c r="AE335" s="93"/>
      <c r="AF335" s="1"/>
    </row>
    <row r="336" spans="1:32" x14ac:dyDescent="0.25">
      <c r="A336" s="1"/>
      <c r="B336" s="51"/>
      <c r="C336" s="13"/>
      <c r="D336" s="13"/>
      <c r="E336" s="1"/>
      <c r="F336" s="1"/>
      <c r="G336" s="33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33"/>
      <c r="W336" s="3"/>
      <c r="X336" s="14"/>
      <c r="Y336" s="15"/>
      <c r="Z336" s="15"/>
      <c r="AA336" s="37"/>
      <c r="AB336" s="37"/>
      <c r="AC336" s="93"/>
      <c r="AD336" s="1"/>
      <c r="AE336" s="93"/>
      <c r="AF336" s="1"/>
    </row>
    <row r="337" spans="1:32" x14ac:dyDescent="0.25">
      <c r="A337" s="1"/>
      <c r="B337" s="51"/>
      <c r="C337" s="13"/>
      <c r="D337" s="13"/>
      <c r="E337" s="1"/>
      <c r="F337" s="1"/>
      <c r="G337" s="33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33"/>
      <c r="W337" s="3"/>
      <c r="X337" s="14"/>
      <c r="Y337" s="15"/>
      <c r="Z337" s="15"/>
      <c r="AA337" s="37"/>
      <c r="AB337" s="37"/>
      <c r="AC337" s="93"/>
      <c r="AD337" s="1"/>
      <c r="AE337" s="93"/>
      <c r="AF337" s="1"/>
    </row>
    <row r="338" spans="1:32" x14ac:dyDescent="0.25">
      <c r="A338" s="1"/>
      <c r="B338" s="51"/>
      <c r="C338" s="13"/>
      <c r="D338" s="13"/>
      <c r="E338" s="1"/>
      <c r="F338" s="1"/>
      <c r="G338" s="33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33"/>
      <c r="W338" s="3"/>
      <c r="X338" s="14"/>
      <c r="Y338" s="15"/>
      <c r="Z338" s="15"/>
      <c r="AA338" s="37"/>
      <c r="AB338" s="37"/>
      <c r="AC338" s="93"/>
      <c r="AD338" s="1"/>
      <c r="AE338" s="93"/>
      <c r="AF338" s="1"/>
    </row>
    <row r="339" spans="1:32" x14ac:dyDescent="0.25">
      <c r="A339" s="1"/>
      <c r="B339" s="51"/>
      <c r="C339" s="13"/>
      <c r="D339" s="13"/>
      <c r="E339" s="1"/>
      <c r="F339" s="1"/>
      <c r="G339" s="33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33"/>
      <c r="W339" s="3"/>
      <c r="X339" s="14"/>
      <c r="Y339" s="15"/>
      <c r="Z339" s="15"/>
      <c r="AA339" s="37"/>
      <c r="AB339" s="37"/>
      <c r="AC339" s="93"/>
      <c r="AD339" s="1"/>
      <c r="AE339" s="93"/>
      <c r="AF339" s="1"/>
    </row>
    <row r="340" spans="1:32" x14ac:dyDescent="0.25">
      <c r="A340" s="1"/>
      <c r="B340" s="51"/>
      <c r="C340" s="13"/>
      <c r="D340" s="13"/>
      <c r="E340" s="1"/>
      <c r="F340" s="1"/>
      <c r="G340" s="33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33"/>
      <c r="W340" s="3"/>
      <c r="X340" s="14"/>
      <c r="Y340" s="15"/>
      <c r="Z340" s="15"/>
      <c r="AA340" s="37"/>
      <c r="AB340" s="37"/>
      <c r="AC340" s="93"/>
      <c r="AD340" s="1"/>
      <c r="AE340" s="93"/>
      <c r="AF340" s="1"/>
    </row>
    <row r="341" spans="1:32" x14ac:dyDescent="0.25">
      <c r="A341" s="1"/>
      <c r="B341" s="51"/>
      <c r="C341" s="13"/>
      <c r="D341" s="39"/>
      <c r="E341" s="40"/>
      <c r="F341" s="40"/>
      <c r="G341" s="41"/>
      <c r="H341" s="40"/>
      <c r="I341" s="40"/>
      <c r="J341" s="40"/>
      <c r="K341" s="40"/>
      <c r="L341" s="40"/>
      <c r="M341" s="40"/>
      <c r="N341" s="40"/>
      <c r="O341" s="40"/>
      <c r="P341" s="40"/>
      <c r="Q341" s="40"/>
      <c r="R341" s="40"/>
      <c r="S341" s="40"/>
      <c r="T341" s="40"/>
      <c r="U341" s="1"/>
      <c r="V341" s="33"/>
      <c r="W341" s="3"/>
      <c r="X341" s="14"/>
      <c r="Y341" s="15"/>
      <c r="Z341" s="15"/>
      <c r="AA341" s="37"/>
      <c r="AB341" s="37"/>
      <c r="AC341" s="93"/>
      <c r="AD341" s="1"/>
      <c r="AE341" s="93"/>
      <c r="AF341" s="1"/>
    </row>
    <row r="342" spans="1:32" x14ac:dyDescent="0.25">
      <c r="A342" s="1"/>
      <c r="B342" s="51"/>
      <c r="C342" s="13"/>
      <c r="D342" s="13"/>
      <c r="E342" s="1"/>
      <c r="F342" s="1"/>
      <c r="G342" s="33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33"/>
      <c r="W342" s="3"/>
      <c r="X342" s="14"/>
      <c r="Y342" s="15"/>
      <c r="Z342" s="15"/>
      <c r="AA342" s="37"/>
      <c r="AB342" s="37"/>
      <c r="AC342" s="93"/>
      <c r="AD342" s="1"/>
      <c r="AE342" s="93"/>
      <c r="AF342" s="1"/>
    </row>
    <row r="343" spans="1:32" x14ac:dyDescent="0.25">
      <c r="A343" s="1"/>
      <c r="B343" s="51"/>
      <c r="C343" s="13"/>
      <c r="D343" s="13"/>
      <c r="E343" s="1"/>
      <c r="F343" s="1"/>
      <c r="G343" s="33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33"/>
      <c r="W343" s="3"/>
      <c r="X343" s="14"/>
      <c r="Y343" s="15"/>
      <c r="Z343" s="15"/>
      <c r="AA343" s="37"/>
      <c r="AB343" s="37"/>
      <c r="AC343" s="93"/>
      <c r="AD343" s="1"/>
      <c r="AE343" s="93"/>
      <c r="AF343" s="1"/>
    </row>
    <row r="344" spans="1:32" x14ac:dyDescent="0.25">
      <c r="A344" s="1"/>
      <c r="B344" s="51"/>
      <c r="C344" s="13"/>
      <c r="D344" s="13"/>
      <c r="E344" s="1"/>
      <c r="F344" s="1"/>
      <c r="G344" s="33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33"/>
      <c r="W344" s="3"/>
      <c r="X344" s="14"/>
      <c r="Y344" s="15"/>
      <c r="Z344" s="15"/>
      <c r="AA344" s="37"/>
      <c r="AB344" s="37"/>
      <c r="AC344" s="93"/>
      <c r="AD344" s="1"/>
      <c r="AE344" s="93"/>
      <c r="AF344" s="1"/>
    </row>
    <row r="345" spans="1:32" x14ac:dyDescent="0.25">
      <c r="A345" s="1"/>
      <c r="B345" s="51"/>
      <c r="C345" s="13"/>
      <c r="D345" s="13"/>
      <c r="E345" s="1"/>
      <c r="F345" s="1"/>
      <c r="G345" s="33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33"/>
      <c r="W345" s="3"/>
      <c r="X345" s="14"/>
      <c r="Y345" s="15"/>
      <c r="Z345" s="15"/>
      <c r="AA345" s="37"/>
      <c r="AB345" s="37"/>
      <c r="AC345" s="93"/>
      <c r="AD345" s="1"/>
      <c r="AE345" s="93"/>
      <c r="AF345" s="1"/>
    </row>
    <row r="346" spans="1:32" x14ac:dyDescent="0.25">
      <c r="A346" s="1"/>
      <c r="B346" s="51"/>
      <c r="C346" s="39"/>
      <c r="D346" s="13"/>
      <c r="E346" s="1"/>
      <c r="F346" s="1"/>
      <c r="G346" s="33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33"/>
      <c r="W346" s="43"/>
      <c r="X346" s="44"/>
      <c r="Y346" s="45"/>
      <c r="Z346" s="45"/>
      <c r="AA346" s="46"/>
      <c r="AB346" s="37"/>
      <c r="AC346" s="93"/>
      <c r="AD346" s="1"/>
      <c r="AE346" s="93"/>
      <c r="AF346" s="1"/>
    </row>
    <row r="347" spans="1:32" x14ac:dyDescent="0.25">
      <c r="A347" s="1"/>
      <c r="B347" s="51"/>
      <c r="C347" s="13"/>
      <c r="D347" s="13"/>
      <c r="E347" s="1"/>
      <c r="F347" s="1"/>
      <c r="G347" s="33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33"/>
      <c r="W347" s="3"/>
      <c r="X347" s="14"/>
      <c r="Y347" s="15"/>
      <c r="Z347" s="15"/>
      <c r="AA347" s="37"/>
      <c r="AB347" s="37"/>
      <c r="AC347" s="93"/>
      <c r="AD347" s="1"/>
      <c r="AE347" s="93"/>
      <c r="AF347" s="1"/>
    </row>
    <row r="348" spans="1:32" x14ac:dyDescent="0.25">
      <c r="A348" s="1"/>
      <c r="B348" s="51"/>
      <c r="C348" s="13"/>
      <c r="D348" s="13"/>
      <c r="E348" s="1"/>
      <c r="F348" s="1"/>
      <c r="G348" s="33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33"/>
      <c r="W348" s="3"/>
      <c r="X348" s="14"/>
      <c r="Y348" s="15"/>
      <c r="Z348" s="15"/>
      <c r="AA348" s="37"/>
      <c r="AB348" s="37"/>
      <c r="AC348" s="93"/>
      <c r="AD348" s="1"/>
      <c r="AE348" s="93"/>
      <c r="AF348" s="1"/>
    </row>
    <row r="349" spans="1:32" x14ac:dyDescent="0.25">
      <c r="A349" s="1"/>
      <c r="B349" s="51"/>
      <c r="C349" s="13"/>
      <c r="D349" s="13"/>
      <c r="E349" s="1"/>
      <c r="F349" s="1"/>
      <c r="G349" s="33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33"/>
      <c r="W349" s="3"/>
      <c r="X349" s="14"/>
      <c r="Y349" s="15"/>
      <c r="Z349" s="15"/>
      <c r="AA349" s="37"/>
      <c r="AB349" s="37"/>
      <c r="AC349" s="93"/>
      <c r="AD349" s="1"/>
      <c r="AE349" s="93"/>
      <c r="AF349" s="1"/>
    </row>
    <row r="350" spans="1:32" x14ac:dyDescent="0.25">
      <c r="A350" s="1"/>
      <c r="B350" s="51"/>
      <c r="C350" s="13"/>
      <c r="D350" s="13"/>
      <c r="E350" s="1"/>
      <c r="F350" s="1"/>
      <c r="G350" s="33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33"/>
      <c r="W350" s="3"/>
      <c r="X350" s="14"/>
      <c r="Y350" s="15"/>
      <c r="Z350" s="15"/>
      <c r="AA350" s="37"/>
      <c r="AB350" s="37"/>
      <c r="AC350" s="93"/>
      <c r="AD350" s="1"/>
      <c r="AE350" s="93"/>
      <c r="AF350" s="1"/>
    </row>
    <row r="351" spans="1:32" x14ac:dyDescent="0.25">
      <c r="A351" s="1"/>
      <c r="B351" s="51"/>
      <c r="C351" s="13"/>
      <c r="D351" s="13"/>
      <c r="E351" s="1"/>
      <c r="F351" s="1"/>
      <c r="G351" s="33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33"/>
      <c r="W351" s="3"/>
      <c r="X351" s="14"/>
      <c r="Y351" s="15"/>
      <c r="Z351" s="15"/>
      <c r="AA351" s="37"/>
      <c r="AB351" s="37"/>
      <c r="AC351" s="93"/>
      <c r="AD351" s="1"/>
      <c r="AE351" s="93"/>
      <c r="AF351" s="1"/>
    </row>
    <row r="352" spans="1:32" x14ac:dyDescent="0.25">
      <c r="A352" s="1"/>
      <c r="B352" s="51"/>
      <c r="C352" s="13"/>
      <c r="D352" s="13"/>
      <c r="E352" s="1"/>
      <c r="F352" s="1"/>
      <c r="G352" s="33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33"/>
      <c r="W352" s="3"/>
      <c r="X352" s="14"/>
      <c r="Y352" s="15"/>
      <c r="Z352" s="15"/>
      <c r="AA352" s="37"/>
      <c r="AB352" s="37"/>
      <c r="AC352" s="93"/>
      <c r="AD352" s="1"/>
      <c r="AE352" s="93"/>
      <c r="AF352" s="1"/>
    </row>
    <row r="353" spans="1:32" x14ac:dyDescent="0.25">
      <c r="A353" s="1"/>
      <c r="B353" s="51"/>
      <c r="C353" s="13"/>
      <c r="D353" s="13"/>
      <c r="E353" s="1"/>
      <c r="F353" s="1"/>
      <c r="G353" s="33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33"/>
      <c r="W353" s="3"/>
      <c r="X353" s="14"/>
      <c r="Y353" s="15"/>
      <c r="Z353" s="15"/>
      <c r="AA353" s="37"/>
      <c r="AB353" s="37"/>
      <c r="AC353" s="93"/>
      <c r="AD353" s="1"/>
      <c r="AE353" s="93"/>
      <c r="AF353" s="1"/>
    </row>
    <row r="354" spans="1:32" x14ac:dyDescent="0.25">
      <c r="A354" s="1"/>
      <c r="B354" s="51"/>
      <c r="C354" s="13"/>
      <c r="D354" s="13"/>
      <c r="E354" s="1"/>
      <c r="F354" s="1"/>
      <c r="G354" s="33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33"/>
      <c r="W354" s="3"/>
      <c r="X354" s="14"/>
      <c r="Y354" s="15"/>
      <c r="Z354" s="15"/>
      <c r="AA354" s="37"/>
      <c r="AB354" s="37"/>
      <c r="AC354" s="93"/>
      <c r="AD354" s="1"/>
      <c r="AE354" s="93"/>
      <c r="AF354" s="1"/>
    </row>
    <row r="355" spans="1:32" x14ac:dyDescent="0.25">
      <c r="A355" s="1"/>
      <c r="B355" s="51"/>
      <c r="C355" s="13"/>
      <c r="D355" s="13"/>
      <c r="E355" s="1"/>
      <c r="F355" s="1"/>
      <c r="G355" s="33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33"/>
      <c r="W355" s="3"/>
      <c r="X355" s="14"/>
      <c r="Y355" s="15"/>
      <c r="Z355" s="15"/>
      <c r="AA355" s="37"/>
      <c r="AB355" s="37"/>
      <c r="AC355" s="93"/>
      <c r="AD355" s="1"/>
      <c r="AE355" s="93"/>
      <c r="AF355" s="1"/>
    </row>
    <row r="356" spans="1:32" x14ac:dyDescent="0.25">
      <c r="A356" s="1"/>
      <c r="B356" s="51"/>
      <c r="C356" s="13"/>
      <c r="D356" s="13"/>
      <c r="E356" s="1"/>
      <c r="F356" s="1"/>
      <c r="G356" s="33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33"/>
      <c r="W356" s="3"/>
      <c r="X356" s="14"/>
      <c r="Y356" s="15"/>
      <c r="Z356" s="15"/>
      <c r="AA356" s="37"/>
      <c r="AB356" s="37"/>
      <c r="AC356" s="93"/>
      <c r="AD356" s="1"/>
      <c r="AE356" s="93"/>
      <c r="AF356" s="1"/>
    </row>
    <row r="357" spans="1:32" x14ac:dyDescent="0.25">
      <c r="A357" s="1"/>
      <c r="B357" s="51"/>
      <c r="C357" s="13"/>
      <c r="D357" s="13"/>
      <c r="E357" s="1"/>
      <c r="F357" s="1"/>
      <c r="G357" s="33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33"/>
      <c r="W357" s="3"/>
      <c r="X357" s="14"/>
      <c r="Y357" s="15"/>
      <c r="Z357" s="15"/>
      <c r="AA357" s="37"/>
      <c r="AB357" s="37"/>
      <c r="AC357" s="93"/>
      <c r="AD357" s="1"/>
      <c r="AE357" s="93"/>
      <c r="AF357" s="1"/>
    </row>
    <row r="358" spans="1:32" x14ac:dyDescent="0.25">
      <c r="A358" s="1"/>
      <c r="B358" s="51"/>
      <c r="C358" s="13"/>
      <c r="D358" s="13"/>
      <c r="E358" s="1"/>
      <c r="F358" s="1"/>
      <c r="G358" s="33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33"/>
      <c r="W358" s="3"/>
      <c r="X358" s="14"/>
      <c r="Y358" s="15"/>
      <c r="Z358" s="15"/>
      <c r="AA358" s="37"/>
      <c r="AB358" s="37"/>
      <c r="AC358" s="93"/>
      <c r="AD358" s="1"/>
      <c r="AE358" s="93"/>
      <c r="AF358" s="1"/>
    </row>
    <row r="359" spans="1:32" x14ac:dyDescent="0.25">
      <c r="A359" s="1"/>
      <c r="B359" s="51"/>
      <c r="C359" s="13"/>
      <c r="D359" s="13"/>
      <c r="E359" s="1"/>
      <c r="F359" s="1"/>
      <c r="G359" s="33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33"/>
      <c r="W359" s="3"/>
      <c r="X359" s="14"/>
      <c r="Y359" s="15"/>
      <c r="Z359" s="15"/>
      <c r="AA359" s="37"/>
      <c r="AB359" s="37"/>
      <c r="AC359" s="93"/>
      <c r="AD359" s="1"/>
      <c r="AE359" s="93"/>
      <c r="AF359" s="1"/>
    </row>
    <row r="360" spans="1:32" x14ac:dyDescent="0.25">
      <c r="A360" s="1"/>
      <c r="B360" s="51"/>
      <c r="C360" s="13"/>
      <c r="D360" s="13"/>
      <c r="E360" s="1"/>
      <c r="F360" s="1"/>
      <c r="G360" s="33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33"/>
      <c r="W360" s="3"/>
      <c r="X360" s="14"/>
      <c r="Y360" s="15"/>
      <c r="Z360" s="15"/>
      <c r="AA360" s="37"/>
      <c r="AB360" s="37"/>
      <c r="AC360" s="93"/>
      <c r="AD360" s="1"/>
      <c r="AE360" s="93"/>
      <c r="AF360" s="1"/>
    </row>
    <row r="361" spans="1:32" x14ac:dyDescent="0.25">
      <c r="A361" s="1"/>
      <c r="B361" s="51"/>
      <c r="C361" s="13"/>
      <c r="D361" s="13"/>
      <c r="E361" s="1"/>
      <c r="F361" s="1"/>
      <c r="G361" s="33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33"/>
      <c r="W361" s="3"/>
      <c r="X361" s="14"/>
      <c r="Y361" s="15"/>
      <c r="Z361" s="15"/>
      <c r="AA361" s="37"/>
      <c r="AB361" s="37"/>
      <c r="AC361" s="93"/>
      <c r="AD361" s="1"/>
      <c r="AE361" s="93"/>
      <c r="AF361" s="1"/>
    </row>
    <row r="362" spans="1:32" x14ac:dyDescent="0.25">
      <c r="A362" s="1"/>
      <c r="B362" s="51"/>
      <c r="C362" s="13"/>
      <c r="D362" s="13"/>
      <c r="E362" s="1"/>
      <c r="F362" s="1"/>
      <c r="G362" s="33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33"/>
      <c r="W362" s="3"/>
      <c r="X362" s="14"/>
      <c r="Y362" s="15"/>
      <c r="Z362" s="15"/>
      <c r="AA362" s="37"/>
      <c r="AB362" s="37"/>
      <c r="AC362" s="93"/>
      <c r="AD362" s="1"/>
      <c r="AE362" s="93"/>
      <c r="AF362" s="1"/>
    </row>
    <row r="363" spans="1:32" x14ac:dyDescent="0.25">
      <c r="A363" s="1"/>
      <c r="B363" s="51"/>
      <c r="C363" s="13"/>
      <c r="D363" s="13"/>
      <c r="E363" s="1"/>
      <c r="F363" s="1"/>
      <c r="G363" s="33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33"/>
      <c r="W363" s="3"/>
      <c r="X363" s="14"/>
      <c r="Y363" s="15"/>
      <c r="Z363" s="15"/>
      <c r="AA363" s="37"/>
      <c r="AB363" s="37"/>
      <c r="AC363" s="93"/>
      <c r="AD363" s="1"/>
      <c r="AE363" s="93"/>
      <c r="AF363" s="1"/>
    </row>
    <row r="364" spans="1:32" x14ac:dyDescent="0.25">
      <c r="A364" s="1"/>
      <c r="B364" s="51"/>
      <c r="C364" s="13"/>
      <c r="D364" s="13"/>
      <c r="E364" s="1"/>
      <c r="F364" s="1"/>
      <c r="G364" s="33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33"/>
      <c r="W364" s="3"/>
      <c r="X364" s="14"/>
      <c r="Y364" s="15"/>
      <c r="Z364" s="15"/>
      <c r="AA364" s="37"/>
      <c r="AB364" s="37"/>
      <c r="AC364" s="93"/>
      <c r="AD364" s="1"/>
      <c r="AE364" s="93"/>
      <c r="AF364" s="1"/>
    </row>
    <row r="365" spans="1:32" x14ac:dyDescent="0.25">
      <c r="A365" s="1"/>
      <c r="B365" s="51"/>
      <c r="C365" s="13"/>
      <c r="D365" s="39"/>
      <c r="E365" s="40"/>
      <c r="F365" s="40"/>
      <c r="G365" s="41"/>
      <c r="H365" s="40"/>
      <c r="I365" s="40"/>
      <c r="J365" s="40"/>
      <c r="K365" s="40"/>
      <c r="L365" s="40"/>
      <c r="M365" s="40"/>
      <c r="N365" s="40"/>
      <c r="O365" s="40"/>
      <c r="P365" s="40"/>
      <c r="Q365" s="40"/>
      <c r="R365" s="40"/>
      <c r="S365" s="40"/>
      <c r="T365" s="40"/>
      <c r="U365" s="1"/>
      <c r="V365" s="33"/>
      <c r="W365" s="3"/>
      <c r="X365" s="14"/>
      <c r="Y365" s="15"/>
      <c r="Z365" s="15"/>
      <c r="AA365" s="37"/>
      <c r="AB365" s="37"/>
      <c r="AC365" s="93"/>
      <c r="AD365" s="1"/>
      <c r="AE365" s="93"/>
      <c r="AF365" s="1"/>
    </row>
    <row r="366" spans="1:32" x14ac:dyDescent="0.25">
      <c r="A366" s="1"/>
      <c r="B366" s="51"/>
      <c r="C366" s="13"/>
      <c r="D366" s="13"/>
      <c r="E366" s="1"/>
      <c r="F366" s="1"/>
      <c r="G366" s="33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33"/>
      <c r="W366" s="3"/>
      <c r="X366" s="14"/>
      <c r="Y366" s="15"/>
      <c r="Z366" s="15"/>
      <c r="AA366" s="37"/>
      <c r="AB366" s="37"/>
      <c r="AC366" s="93"/>
      <c r="AD366" s="1"/>
      <c r="AE366" s="93"/>
      <c r="AF366" s="1"/>
    </row>
    <row r="367" spans="1:32" x14ac:dyDescent="0.25">
      <c r="A367" s="1"/>
      <c r="B367" s="51"/>
      <c r="C367" s="13"/>
      <c r="D367" s="13"/>
      <c r="E367" s="1"/>
      <c r="F367" s="1"/>
      <c r="G367" s="33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33"/>
      <c r="W367" s="3"/>
      <c r="X367" s="14"/>
      <c r="Y367" s="15"/>
      <c r="Z367" s="15"/>
      <c r="AA367" s="37"/>
      <c r="AB367" s="37"/>
      <c r="AC367" s="93"/>
      <c r="AD367" s="1"/>
      <c r="AE367" s="93"/>
      <c r="AF367" s="1"/>
    </row>
    <row r="368" spans="1:32" x14ac:dyDescent="0.25">
      <c r="A368" s="1"/>
      <c r="B368" s="51"/>
      <c r="C368" s="13"/>
      <c r="D368" s="13"/>
      <c r="E368" s="1"/>
      <c r="F368" s="1"/>
      <c r="G368" s="33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33"/>
      <c r="W368" s="3"/>
      <c r="X368" s="14"/>
      <c r="Y368" s="15"/>
      <c r="Z368" s="15"/>
      <c r="AA368" s="37"/>
      <c r="AB368" s="37"/>
      <c r="AC368" s="93"/>
      <c r="AD368" s="1"/>
      <c r="AE368" s="93"/>
      <c r="AF368" s="1"/>
    </row>
    <row r="369" spans="1:32" x14ac:dyDescent="0.25">
      <c r="A369" s="1"/>
      <c r="B369" s="51"/>
      <c r="C369" s="13"/>
      <c r="D369" s="13"/>
      <c r="E369" s="1"/>
      <c r="F369" s="1"/>
      <c r="G369" s="33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33"/>
      <c r="W369" s="3"/>
      <c r="X369" s="14"/>
      <c r="Y369" s="15"/>
      <c r="Z369" s="15"/>
      <c r="AA369" s="37"/>
      <c r="AB369" s="37"/>
      <c r="AC369" s="1"/>
      <c r="AD369" s="1"/>
      <c r="AE369" s="93"/>
      <c r="AF369" s="1"/>
    </row>
    <row r="370" spans="1:32" x14ac:dyDescent="0.25">
      <c r="A370" s="1"/>
      <c r="B370" s="51"/>
      <c r="C370" s="39"/>
      <c r="D370" s="13"/>
      <c r="E370" s="1"/>
      <c r="F370" s="1"/>
      <c r="G370" s="33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33"/>
      <c r="W370" s="43"/>
      <c r="X370" s="44"/>
      <c r="Y370" s="45"/>
      <c r="Z370" s="45"/>
      <c r="AA370" s="46"/>
      <c r="AB370" s="37"/>
      <c r="AC370" s="1"/>
      <c r="AD370" s="1"/>
      <c r="AE370" s="93"/>
      <c r="AF370" s="1"/>
    </row>
    <row r="371" spans="1:32" x14ac:dyDescent="0.25">
      <c r="A371" s="1"/>
      <c r="B371" s="51"/>
      <c r="C371" s="13"/>
      <c r="D371" s="13"/>
      <c r="E371" s="1"/>
      <c r="F371" s="1"/>
      <c r="G371" s="33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33"/>
      <c r="W371" s="3"/>
      <c r="X371" s="14"/>
      <c r="Y371" s="15"/>
      <c r="Z371" s="15"/>
      <c r="AA371" s="37"/>
      <c r="AB371" s="37"/>
      <c r="AC371" s="1"/>
      <c r="AD371" s="1"/>
      <c r="AE371" s="93"/>
      <c r="AF371" s="1"/>
    </row>
    <row r="372" spans="1:32" x14ac:dyDescent="0.25">
      <c r="A372" s="1"/>
      <c r="B372" s="51"/>
      <c r="C372" s="13"/>
      <c r="D372" s="13"/>
      <c r="E372" s="1"/>
      <c r="F372" s="1"/>
      <c r="G372" s="33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33"/>
      <c r="W372" s="3"/>
      <c r="X372" s="14"/>
      <c r="Y372" s="15"/>
      <c r="Z372" s="15"/>
      <c r="AA372" s="37"/>
      <c r="AB372" s="37"/>
      <c r="AC372" s="1"/>
      <c r="AD372" s="1"/>
      <c r="AE372" s="93"/>
      <c r="AF372" s="1"/>
    </row>
    <row r="373" spans="1:32" x14ac:dyDescent="0.25">
      <c r="A373" s="1"/>
      <c r="B373" s="51"/>
      <c r="C373" s="13"/>
      <c r="D373" s="13"/>
      <c r="E373" s="1"/>
      <c r="F373" s="1"/>
      <c r="G373" s="33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33"/>
      <c r="W373" s="3"/>
      <c r="X373" s="14"/>
      <c r="Y373" s="15"/>
      <c r="Z373" s="15"/>
      <c r="AA373" s="37"/>
      <c r="AB373" s="37"/>
      <c r="AC373" s="1"/>
      <c r="AD373" s="1"/>
      <c r="AE373" s="93"/>
      <c r="AF373" s="1"/>
    </row>
    <row r="374" spans="1:32" x14ac:dyDescent="0.25">
      <c r="A374" s="1"/>
      <c r="B374" s="51"/>
      <c r="C374" s="13"/>
      <c r="D374" s="13"/>
      <c r="E374" s="1"/>
      <c r="F374" s="1"/>
      <c r="G374" s="33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33"/>
      <c r="W374" s="3"/>
      <c r="X374" s="14"/>
      <c r="Y374" s="15"/>
      <c r="Z374" s="15"/>
      <c r="AA374" s="37"/>
      <c r="AB374" s="37"/>
    </row>
    <row r="375" spans="1:32" x14ac:dyDescent="0.25">
      <c r="A375" s="1"/>
      <c r="B375" s="51"/>
      <c r="C375" s="13"/>
      <c r="D375" s="13"/>
      <c r="E375" s="1"/>
      <c r="F375" s="1"/>
      <c r="G375" s="33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33"/>
      <c r="W375" s="3"/>
      <c r="X375" s="14"/>
      <c r="Y375" s="15"/>
      <c r="Z375" s="15"/>
      <c r="AA375" s="37"/>
      <c r="AB375" s="37"/>
    </row>
    <row r="376" spans="1:32" x14ac:dyDescent="0.25">
      <c r="A376" s="1"/>
      <c r="B376" s="51"/>
      <c r="C376" s="13"/>
      <c r="D376" s="13"/>
      <c r="E376" s="1"/>
      <c r="F376" s="1"/>
      <c r="G376" s="33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33"/>
      <c r="W376" s="3"/>
      <c r="X376" s="14"/>
      <c r="Y376" s="15"/>
      <c r="Z376" s="15"/>
      <c r="AA376" s="37"/>
      <c r="AB376" s="37"/>
    </row>
    <row r="377" spans="1:32" x14ac:dyDescent="0.25">
      <c r="A377" s="1"/>
      <c r="B377" s="51"/>
      <c r="C377" s="13"/>
      <c r="D377" s="13"/>
      <c r="E377" s="1"/>
      <c r="F377" s="1"/>
      <c r="G377" s="33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33"/>
      <c r="W377" s="3"/>
      <c r="X377" s="14"/>
      <c r="Y377" s="15"/>
      <c r="Z377" s="15"/>
      <c r="AA377" s="37"/>
      <c r="AB377" s="37"/>
    </row>
    <row r="378" spans="1:32" x14ac:dyDescent="0.25">
      <c r="A378" s="1"/>
      <c r="B378" s="51"/>
      <c r="C378" s="13"/>
      <c r="D378" s="13"/>
      <c r="E378" s="1"/>
      <c r="F378" s="1"/>
      <c r="G378" s="33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33"/>
      <c r="W378" s="3"/>
      <c r="X378" s="14"/>
      <c r="Y378" s="15"/>
      <c r="Z378" s="15"/>
      <c r="AA378" s="37"/>
      <c r="AB378" s="37"/>
    </row>
    <row r="379" spans="1:32" x14ac:dyDescent="0.25">
      <c r="A379" s="1"/>
      <c r="B379" s="51"/>
      <c r="C379" s="13"/>
      <c r="D379" s="13"/>
      <c r="E379" s="1"/>
      <c r="F379" s="1"/>
      <c r="G379" s="33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33"/>
      <c r="W379" s="3"/>
      <c r="X379" s="14"/>
      <c r="Y379" s="15"/>
      <c r="Z379" s="15"/>
      <c r="AA379" s="37"/>
      <c r="AB379" s="37"/>
    </row>
    <row r="380" spans="1:32" x14ac:dyDescent="0.25">
      <c r="A380" s="1"/>
      <c r="B380" s="51"/>
      <c r="C380" s="13"/>
      <c r="D380" s="13"/>
      <c r="E380" s="1"/>
      <c r="F380" s="1"/>
      <c r="G380" s="33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33"/>
      <c r="W380" s="3"/>
      <c r="X380" s="14"/>
      <c r="Y380" s="15"/>
      <c r="Z380" s="15"/>
      <c r="AA380" s="37"/>
      <c r="AB380" s="37"/>
    </row>
    <row r="381" spans="1:32" x14ac:dyDescent="0.25">
      <c r="A381" s="1"/>
      <c r="B381" s="51"/>
      <c r="C381" s="13"/>
      <c r="D381" s="13"/>
      <c r="E381" s="1"/>
      <c r="F381" s="1"/>
      <c r="G381" s="33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33"/>
      <c r="W381" s="3"/>
      <c r="X381" s="14"/>
      <c r="Y381" s="15"/>
      <c r="Z381" s="15"/>
      <c r="AA381" s="37"/>
      <c r="AB381" s="37"/>
    </row>
    <row r="382" spans="1:32" x14ac:dyDescent="0.25">
      <c r="A382" s="1"/>
      <c r="B382" s="51"/>
      <c r="C382" s="13"/>
      <c r="D382" s="13"/>
      <c r="E382" s="1"/>
      <c r="F382" s="1"/>
      <c r="G382" s="33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33"/>
      <c r="W382" s="3"/>
      <c r="X382" s="14"/>
      <c r="Y382" s="15"/>
      <c r="Z382" s="15"/>
      <c r="AA382" s="37"/>
      <c r="AB382" s="37"/>
    </row>
    <row r="383" spans="1:32" x14ac:dyDescent="0.25">
      <c r="A383" s="1"/>
      <c r="B383" s="51"/>
      <c r="C383" s="13"/>
      <c r="D383" s="13"/>
      <c r="E383" s="1"/>
      <c r="F383" s="1"/>
      <c r="G383" s="33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33"/>
      <c r="W383" s="3"/>
      <c r="X383" s="14"/>
      <c r="Y383" s="15"/>
      <c r="Z383" s="15"/>
      <c r="AA383" s="37"/>
      <c r="AB383" s="37"/>
    </row>
    <row r="384" spans="1:32" x14ac:dyDescent="0.25">
      <c r="A384" s="1"/>
      <c r="B384" s="51"/>
      <c r="C384" s="13"/>
      <c r="D384" s="13"/>
      <c r="E384" s="1"/>
      <c r="F384" s="1"/>
      <c r="G384" s="33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33"/>
      <c r="W384" s="3"/>
      <c r="X384" s="14"/>
      <c r="Y384" s="15"/>
      <c r="Z384" s="15"/>
      <c r="AA384" s="37"/>
      <c r="AB384" s="37"/>
    </row>
    <row r="385" spans="1:28" x14ac:dyDescent="0.25">
      <c r="A385" s="1"/>
      <c r="B385" s="51"/>
      <c r="C385" s="13"/>
      <c r="D385" s="13"/>
      <c r="E385" s="1"/>
      <c r="F385" s="1"/>
      <c r="G385" s="33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33"/>
      <c r="W385" s="3"/>
      <c r="X385" s="14"/>
      <c r="Y385" s="15"/>
      <c r="Z385" s="15"/>
      <c r="AA385" s="37"/>
      <c r="AB385" s="37"/>
    </row>
    <row r="386" spans="1:28" x14ac:dyDescent="0.25">
      <c r="A386" s="1"/>
      <c r="B386" s="51"/>
      <c r="C386" s="13"/>
      <c r="D386" s="13"/>
      <c r="E386" s="1"/>
      <c r="F386" s="1"/>
      <c r="G386" s="33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33"/>
      <c r="W386" s="3"/>
      <c r="X386" s="14"/>
      <c r="Y386" s="15"/>
      <c r="Z386" s="15"/>
      <c r="AA386" s="37"/>
      <c r="AB386" s="37"/>
    </row>
    <row r="387" spans="1:28" x14ac:dyDescent="0.25">
      <c r="A387" s="1"/>
      <c r="B387" s="51"/>
      <c r="C387" s="13"/>
      <c r="D387" s="13"/>
      <c r="E387" s="1"/>
      <c r="F387" s="1"/>
      <c r="G387" s="33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33"/>
      <c r="W387" s="3"/>
      <c r="X387" s="14"/>
      <c r="Y387" s="15"/>
      <c r="Z387" s="15"/>
      <c r="AA387" s="37"/>
      <c r="AB387" s="37"/>
    </row>
    <row r="388" spans="1:28" x14ac:dyDescent="0.25">
      <c r="A388" s="1"/>
      <c r="B388" s="51"/>
      <c r="C388" s="13"/>
      <c r="D388" s="13"/>
      <c r="E388" s="1"/>
      <c r="F388" s="1"/>
      <c r="G388" s="33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33"/>
      <c r="W388" s="3"/>
      <c r="X388" s="14"/>
      <c r="Y388" s="15"/>
      <c r="Z388" s="15"/>
      <c r="AA388" s="37"/>
      <c r="AB388" s="37"/>
    </row>
    <row r="389" spans="1:28" x14ac:dyDescent="0.25">
      <c r="A389" s="1"/>
      <c r="B389" s="51"/>
      <c r="C389" s="13"/>
      <c r="D389" s="39"/>
      <c r="E389" s="40"/>
      <c r="F389" s="40"/>
      <c r="G389" s="41"/>
      <c r="H389" s="40"/>
      <c r="I389" s="40"/>
      <c r="J389" s="40"/>
      <c r="K389" s="40"/>
      <c r="L389" s="40"/>
      <c r="M389" s="40"/>
      <c r="N389" s="40"/>
      <c r="O389" s="40"/>
      <c r="P389" s="40"/>
      <c r="Q389" s="40"/>
      <c r="R389" s="40"/>
      <c r="S389" s="40"/>
      <c r="T389" s="40"/>
      <c r="U389" s="1"/>
      <c r="V389" s="33"/>
      <c r="W389" s="3"/>
      <c r="X389" s="14"/>
      <c r="Y389" s="15"/>
      <c r="Z389" s="15"/>
      <c r="AA389" s="37"/>
      <c r="AB389" s="37"/>
    </row>
    <row r="390" spans="1:28" x14ac:dyDescent="0.25">
      <c r="A390" s="1"/>
      <c r="B390" s="51"/>
      <c r="C390" s="13"/>
      <c r="D390" s="13"/>
      <c r="E390" s="1"/>
      <c r="F390" s="1"/>
      <c r="G390" s="33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33"/>
      <c r="W390" s="3"/>
      <c r="X390" s="14"/>
      <c r="Y390" s="15"/>
      <c r="Z390" s="15"/>
      <c r="AA390" s="37"/>
      <c r="AB390" s="37"/>
    </row>
    <row r="391" spans="1:28" x14ac:dyDescent="0.25">
      <c r="A391" s="1"/>
      <c r="B391" s="51"/>
      <c r="C391" s="13"/>
      <c r="D391" s="13"/>
      <c r="E391" s="1"/>
      <c r="F391" s="1"/>
      <c r="G391" s="33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33"/>
      <c r="W391" s="3"/>
      <c r="X391" s="14"/>
      <c r="Y391" s="15"/>
      <c r="Z391" s="15"/>
      <c r="AA391" s="37"/>
      <c r="AB391" s="37"/>
    </row>
    <row r="392" spans="1:28" x14ac:dyDescent="0.25">
      <c r="A392" s="1"/>
      <c r="B392" s="51"/>
      <c r="C392" s="13"/>
      <c r="D392" s="13"/>
      <c r="E392" s="1"/>
      <c r="F392" s="1"/>
      <c r="G392" s="33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33"/>
      <c r="W392" s="3"/>
      <c r="X392" s="14"/>
      <c r="Y392" s="15"/>
      <c r="Z392" s="15"/>
      <c r="AA392" s="37"/>
      <c r="AB392" s="37"/>
    </row>
    <row r="393" spans="1:28" x14ac:dyDescent="0.25">
      <c r="A393" s="1"/>
      <c r="B393" s="51"/>
      <c r="C393" s="13"/>
      <c r="D393" s="13"/>
      <c r="E393" s="1"/>
      <c r="F393" s="1"/>
      <c r="G393" s="33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33"/>
      <c r="W393" s="3"/>
      <c r="X393" s="14"/>
      <c r="Y393" s="15"/>
      <c r="Z393" s="15"/>
      <c r="AA393" s="37"/>
      <c r="AB393" s="37"/>
    </row>
    <row r="394" spans="1:28" x14ac:dyDescent="0.25">
      <c r="A394" s="1"/>
      <c r="B394" s="51"/>
      <c r="C394" s="39"/>
      <c r="D394" s="13"/>
      <c r="E394" s="1"/>
      <c r="F394" s="1"/>
      <c r="G394" s="33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33"/>
      <c r="W394" s="3"/>
      <c r="X394" s="14"/>
      <c r="Y394" s="15"/>
      <c r="Z394" s="15"/>
      <c r="AA394" s="37"/>
      <c r="AB394" s="37"/>
    </row>
    <row r="395" spans="1:28" x14ac:dyDescent="0.25">
      <c r="A395" s="1"/>
      <c r="B395" s="51"/>
      <c r="C395" s="13"/>
      <c r="D395" s="13"/>
      <c r="E395" s="1"/>
      <c r="F395" s="1"/>
      <c r="G395" s="33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33"/>
      <c r="W395" s="3"/>
      <c r="X395" s="14"/>
      <c r="Y395" s="15"/>
      <c r="Z395" s="15"/>
      <c r="AA395" s="37"/>
      <c r="AB395" s="37"/>
    </row>
    <row r="396" spans="1:28" x14ac:dyDescent="0.25">
      <c r="A396" s="1"/>
      <c r="B396" s="51"/>
      <c r="C396" s="13"/>
      <c r="D396" s="13"/>
      <c r="E396" s="1"/>
      <c r="F396" s="1"/>
      <c r="G396" s="33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33"/>
      <c r="W396" s="3"/>
      <c r="X396" s="14"/>
      <c r="Y396" s="15"/>
      <c r="Z396" s="15"/>
      <c r="AA396" s="37"/>
      <c r="AB396" s="37"/>
    </row>
    <row r="397" spans="1:28" x14ac:dyDescent="0.25">
      <c r="A397" s="1"/>
      <c r="B397" s="51"/>
      <c r="C397" s="13"/>
      <c r="D397" s="13"/>
      <c r="E397" s="1"/>
      <c r="F397" s="1"/>
      <c r="G397" s="33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33"/>
      <c r="W397" s="3"/>
      <c r="X397" s="14"/>
      <c r="Y397" s="15"/>
      <c r="Z397" s="15"/>
      <c r="AA397" s="37"/>
      <c r="AB397" s="37"/>
    </row>
    <row r="398" spans="1:28" x14ac:dyDescent="0.25">
      <c r="A398" s="1"/>
      <c r="B398" s="51"/>
      <c r="C398" s="13"/>
      <c r="D398" s="13"/>
      <c r="E398" s="1"/>
      <c r="F398" s="1"/>
      <c r="G398" s="33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33"/>
      <c r="W398" s="3"/>
      <c r="X398" s="14"/>
      <c r="Y398" s="15"/>
      <c r="Z398" s="15"/>
      <c r="AA398" s="37"/>
      <c r="AB398" s="37"/>
    </row>
    <row r="399" spans="1:28" x14ac:dyDescent="0.25">
      <c r="A399" s="1"/>
      <c r="B399" s="51"/>
      <c r="C399" s="13"/>
      <c r="D399" s="13"/>
      <c r="E399" s="1"/>
      <c r="F399" s="1"/>
      <c r="G399" s="33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33"/>
      <c r="W399" s="3"/>
      <c r="X399" s="14"/>
      <c r="Y399" s="15"/>
      <c r="Z399" s="15"/>
      <c r="AA399" s="37"/>
      <c r="AB399" s="37"/>
    </row>
    <row r="400" spans="1:28" x14ac:dyDescent="0.25">
      <c r="A400" s="1"/>
      <c r="B400" s="51"/>
      <c r="C400" s="13"/>
      <c r="D400" s="13"/>
      <c r="E400" s="1"/>
      <c r="F400" s="1"/>
      <c r="G400" s="33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33"/>
      <c r="W400" s="3"/>
      <c r="X400" s="14"/>
      <c r="Y400" s="15"/>
      <c r="Z400" s="15"/>
      <c r="AA400" s="37"/>
      <c r="AB400" s="37"/>
    </row>
    <row r="401" spans="1:28" x14ac:dyDescent="0.25">
      <c r="A401" s="1"/>
      <c r="B401" s="51"/>
      <c r="C401" s="13"/>
      <c r="D401" s="13"/>
      <c r="E401" s="1"/>
      <c r="F401" s="1"/>
      <c r="G401" s="33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33"/>
      <c r="W401" s="3"/>
      <c r="X401" s="14"/>
      <c r="Y401" s="15"/>
      <c r="Z401" s="15"/>
      <c r="AA401" s="37"/>
      <c r="AB401" s="37"/>
    </row>
    <row r="402" spans="1:28" x14ac:dyDescent="0.25">
      <c r="A402" s="1"/>
      <c r="B402" s="51"/>
      <c r="C402" s="13"/>
      <c r="D402" s="13"/>
      <c r="E402" s="1"/>
      <c r="F402" s="1"/>
      <c r="G402" s="33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33"/>
      <c r="W402" s="3"/>
      <c r="X402" s="14"/>
      <c r="Y402" s="15"/>
      <c r="Z402" s="15"/>
      <c r="AA402" s="37"/>
      <c r="AB402" s="37"/>
    </row>
    <row r="403" spans="1:28" x14ac:dyDescent="0.25">
      <c r="A403" s="1"/>
      <c r="B403" s="51"/>
      <c r="C403" s="13"/>
      <c r="D403" s="13"/>
      <c r="E403" s="1"/>
      <c r="F403" s="1"/>
      <c r="G403" s="33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33"/>
      <c r="W403" s="3"/>
      <c r="X403" s="14"/>
      <c r="Y403" s="15"/>
      <c r="Z403" s="15"/>
      <c r="AA403" s="37"/>
      <c r="AB403" s="37"/>
    </row>
    <row r="404" spans="1:28" x14ac:dyDescent="0.25">
      <c r="A404" s="1"/>
      <c r="B404" s="51"/>
      <c r="C404" s="13"/>
      <c r="D404" s="13"/>
      <c r="E404" s="1"/>
      <c r="F404" s="1"/>
      <c r="G404" s="33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33"/>
      <c r="W404" s="3"/>
      <c r="X404" s="14"/>
      <c r="Y404" s="15"/>
      <c r="Z404" s="15"/>
      <c r="AA404" s="37"/>
      <c r="AB404" s="37"/>
    </row>
    <row r="405" spans="1:28" x14ac:dyDescent="0.25">
      <c r="A405" s="1"/>
      <c r="B405" s="51"/>
      <c r="C405" s="13"/>
      <c r="D405" s="13"/>
      <c r="E405" s="1"/>
      <c r="F405" s="1"/>
      <c r="G405" s="33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33"/>
      <c r="W405" s="3"/>
      <c r="X405" s="14"/>
      <c r="Y405" s="15"/>
      <c r="Z405" s="15"/>
      <c r="AA405" s="37"/>
      <c r="AB405" s="37"/>
    </row>
    <row r="406" spans="1:28" x14ac:dyDescent="0.25">
      <c r="A406" s="1"/>
      <c r="B406" s="51"/>
      <c r="C406" s="13"/>
      <c r="D406" s="13"/>
      <c r="E406" s="1"/>
      <c r="F406" s="1"/>
      <c r="G406" s="33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33"/>
      <c r="W406" s="3"/>
      <c r="X406" s="14"/>
      <c r="Y406" s="15"/>
      <c r="Z406" s="15"/>
      <c r="AA406" s="37"/>
      <c r="AB406" s="37"/>
    </row>
    <row r="407" spans="1:28" x14ac:dyDescent="0.25">
      <c r="A407" s="1"/>
      <c r="B407" s="51"/>
      <c r="C407" s="13"/>
      <c r="D407" s="13"/>
      <c r="E407" s="1"/>
      <c r="F407" s="1"/>
      <c r="G407" s="33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33"/>
      <c r="W407" s="3"/>
      <c r="X407" s="14"/>
      <c r="Y407" s="15"/>
      <c r="Z407" s="15"/>
      <c r="AA407" s="37"/>
      <c r="AB407" s="37"/>
    </row>
    <row r="408" spans="1:28" x14ac:dyDescent="0.25">
      <c r="A408" s="1"/>
      <c r="B408" s="51"/>
      <c r="C408" s="13"/>
      <c r="D408" s="13"/>
      <c r="E408" s="1"/>
      <c r="F408" s="1"/>
      <c r="G408" s="33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33"/>
      <c r="W408" s="3"/>
      <c r="X408" s="14"/>
      <c r="Y408" s="15"/>
      <c r="Z408" s="15"/>
      <c r="AA408" s="37"/>
      <c r="AB408" s="37"/>
    </row>
    <row r="409" spans="1:28" x14ac:dyDescent="0.25">
      <c r="A409" s="1"/>
      <c r="B409" s="51"/>
      <c r="C409" s="13"/>
      <c r="D409" s="13"/>
      <c r="E409" s="1"/>
      <c r="F409" s="1"/>
      <c r="G409" s="33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33"/>
      <c r="W409" s="3"/>
      <c r="X409" s="14"/>
      <c r="Y409" s="15"/>
      <c r="Z409" s="15"/>
      <c r="AA409" s="37"/>
      <c r="AB409" s="37"/>
    </row>
    <row r="410" spans="1:28" x14ac:dyDescent="0.25">
      <c r="A410" s="1"/>
      <c r="B410" s="51"/>
      <c r="C410" s="13"/>
      <c r="D410" s="13"/>
      <c r="E410" s="1"/>
      <c r="F410" s="1"/>
      <c r="G410" s="33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33"/>
      <c r="W410" s="3"/>
      <c r="X410" s="14"/>
      <c r="Y410" s="15"/>
      <c r="Z410" s="15"/>
      <c r="AA410" s="37"/>
      <c r="AB410" s="37"/>
    </row>
    <row r="411" spans="1:28" x14ac:dyDescent="0.25">
      <c r="A411" s="1"/>
      <c r="B411" s="51"/>
      <c r="C411" s="13"/>
      <c r="D411" s="13"/>
      <c r="E411" s="1"/>
      <c r="F411" s="1"/>
      <c r="G411" s="33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33"/>
      <c r="W411" s="3"/>
      <c r="X411" s="14"/>
      <c r="Y411" s="15"/>
      <c r="Z411" s="15"/>
      <c r="AA411" s="37"/>
      <c r="AB411" s="37"/>
    </row>
    <row r="412" spans="1:28" x14ac:dyDescent="0.25">
      <c r="A412" s="1"/>
      <c r="B412" s="51"/>
      <c r="C412" s="13"/>
      <c r="D412" s="13"/>
      <c r="E412" s="1"/>
      <c r="F412" s="1"/>
      <c r="G412" s="33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33"/>
      <c r="W412" s="3"/>
      <c r="X412" s="14"/>
      <c r="Y412" s="15"/>
      <c r="Z412" s="15"/>
      <c r="AA412" s="37"/>
      <c r="AB412" s="37"/>
    </row>
    <row r="413" spans="1:28" x14ac:dyDescent="0.25">
      <c r="A413" s="1"/>
      <c r="B413" s="51"/>
      <c r="C413" s="13"/>
      <c r="D413" s="39"/>
      <c r="E413" s="40"/>
      <c r="F413" s="40"/>
      <c r="G413" s="41"/>
      <c r="H413" s="40"/>
      <c r="I413" s="40"/>
      <c r="J413" s="40"/>
      <c r="K413" s="40"/>
      <c r="L413" s="40"/>
      <c r="M413" s="40"/>
      <c r="N413" s="40"/>
      <c r="O413" s="40"/>
      <c r="P413" s="40"/>
      <c r="Q413" s="40"/>
      <c r="R413" s="40"/>
      <c r="S413" s="40"/>
      <c r="T413" s="40"/>
      <c r="U413" s="1"/>
      <c r="V413" s="33"/>
      <c r="W413" s="3"/>
      <c r="X413" s="14"/>
      <c r="Y413" s="15"/>
      <c r="Z413" s="15"/>
      <c r="AA413" s="37"/>
      <c r="AB413" s="37"/>
    </row>
    <row r="414" spans="1:28" x14ac:dyDescent="0.25">
      <c r="A414" s="1"/>
      <c r="B414" s="51"/>
      <c r="C414" s="13"/>
      <c r="D414" s="13"/>
      <c r="E414" s="1"/>
      <c r="F414" s="1"/>
      <c r="G414" s="33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33"/>
      <c r="W414" s="3"/>
      <c r="X414" s="14"/>
      <c r="Y414" s="15"/>
      <c r="Z414" s="15"/>
      <c r="AA414" s="37"/>
      <c r="AB414" s="37"/>
    </row>
    <row r="415" spans="1:28" x14ac:dyDescent="0.25">
      <c r="A415" s="1"/>
      <c r="B415" s="51"/>
      <c r="C415" s="13"/>
      <c r="D415" s="13"/>
      <c r="E415" s="1"/>
      <c r="F415" s="1"/>
      <c r="G415" s="33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33"/>
      <c r="W415" s="3"/>
      <c r="X415" s="14"/>
      <c r="Y415" s="15"/>
      <c r="Z415" s="15"/>
      <c r="AA415" s="37"/>
      <c r="AB415" s="37"/>
    </row>
    <row r="416" spans="1:28" x14ac:dyDescent="0.25">
      <c r="A416" s="1"/>
      <c r="B416" s="51"/>
      <c r="C416" s="13"/>
      <c r="D416" s="13"/>
      <c r="E416" s="1"/>
      <c r="F416" s="1"/>
      <c r="G416" s="33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33"/>
      <c r="W416" s="3"/>
      <c r="X416" s="14"/>
      <c r="Y416" s="15"/>
      <c r="Z416" s="15"/>
      <c r="AA416" s="37"/>
      <c r="AB416" s="37"/>
    </row>
    <row r="417" spans="1:28" x14ac:dyDescent="0.25">
      <c r="A417" s="1"/>
      <c r="B417" s="51"/>
      <c r="C417" s="13"/>
      <c r="D417" s="13"/>
      <c r="E417" s="1"/>
      <c r="F417" s="1"/>
      <c r="G417" s="33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33"/>
      <c r="W417" s="3"/>
      <c r="X417" s="14"/>
      <c r="Y417" s="15"/>
      <c r="Z417" s="15"/>
      <c r="AA417" s="37"/>
      <c r="AB417" s="37"/>
    </row>
    <row r="418" spans="1:28" x14ac:dyDescent="0.25">
      <c r="A418" s="1"/>
      <c r="B418" s="51"/>
      <c r="C418" s="39"/>
      <c r="D418" s="13"/>
      <c r="E418" s="1"/>
      <c r="F418" s="1"/>
      <c r="G418" s="33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33"/>
      <c r="W418" s="3"/>
      <c r="X418" s="14"/>
      <c r="Y418" s="15"/>
      <c r="Z418" s="15"/>
      <c r="AA418" s="37"/>
      <c r="AB418" s="37"/>
    </row>
    <row r="419" spans="1:28" x14ac:dyDescent="0.25">
      <c r="A419" s="1"/>
      <c r="B419" s="51"/>
      <c r="C419" s="13"/>
      <c r="D419" s="13"/>
      <c r="E419" s="1"/>
      <c r="F419" s="1"/>
      <c r="G419" s="33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33"/>
      <c r="W419" s="3"/>
      <c r="X419" s="14"/>
      <c r="Y419" s="15"/>
      <c r="Z419" s="15"/>
      <c r="AA419" s="37"/>
      <c r="AB419" s="37"/>
    </row>
    <row r="420" spans="1:28" x14ac:dyDescent="0.25">
      <c r="A420" s="1"/>
      <c r="B420" s="51"/>
      <c r="C420" s="13"/>
      <c r="D420" s="13"/>
      <c r="E420" s="1"/>
      <c r="F420" s="1"/>
      <c r="G420" s="33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33"/>
      <c r="W420" s="3"/>
      <c r="X420" s="14"/>
      <c r="Y420" s="15"/>
      <c r="Z420" s="15"/>
      <c r="AA420" s="37"/>
      <c r="AB420" s="37"/>
    </row>
    <row r="421" spans="1:28" x14ac:dyDescent="0.25">
      <c r="A421" s="1"/>
      <c r="B421" s="51"/>
      <c r="C421" s="13"/>
      <c r="D421" s="13"/>
      <c r="E421" s="1"/>
      <c r="F421" s="1"/>
      <c r="G421" s="33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33"/>
      <c r="W421" s="3"/>
      <c r="X421" s="14"/>
      <c r="Y421" s="15"/>
      <c r="Z421" s="15"/>
      <c r="AA421" s="37"/>
      <c r="AB421" s="37"/>
    </row>
    <row r="422" spans="1:28" x14ac:dyDescent="0.25">
      <c r="A422" s="1"/>
      <c r="B422" s="51"/>
      <c r="C422" s="13"/>
      <c r="D422" s="13"/>
      <c r="E422" s="1"/>
      <c r="F422" s="1"/>
      <c r="G422" s="33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33"/>
      <c r="W422" s="3"/>
      <c r="X422" s="14"/>
      <c r="Y422" s="15"/>
      <c r="Z422" s="15"/>
      <c r="AA422" s="37"/>
      <c r="AB422" s="37"/>
    </row>
    <row r="423" spans="1:28" x14ac:dyDescent="0.25">
      <c r="A423" s="1"/>
      <c r="B423" s="51"/>
      <c r="C423" s="13"/>
      <c r="D423" s="13"/>
      <c r="E423" s="1"/>
      <c r="F423" s="1"/>
      <c r="G423" s="33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33"/>
      <c r="W423" s="3"/>
      <c r="X423" s="14"/>
      <c r="Y423" s="15"/>
      <c r="Z423" s="15"/>
      <c r="AA423" s="37"/>
      <c r="AB423" s="37"/>
    </row>
    <row r="424" spans="1:28" x14ac:dyDescent="0.25">
      <c r="A424" s="1"/>
      <c r="B424" s="51"/>
      <c r="C424" s="13"/>
      <c r="D424" s="13"/>
      <c r="E424" s="1"/>
      <c r="F424" s="1"/>
      <c r="G424" s="33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33"/>
      <c r="W424" s="3"/>
      <c r="X424" s="14"/>
      <c r="Y424" s="15"/>
      <c r="Z424" s="15"/>
      <c r="AA424" s="37"/>
      <c r="AB424" s="37"/>
    </row>
    <row r="425" spans="1:28" x14ac:dyDescent="0.25">
      <c r="A425" s="1"/>
      <c r="B425" s="51"/>
      <c r="C425" s="13"/>
      <c r="D425" s="13"/>
      <c r="E425" s="1"/>
      <c r="F425" s="1"/>
      <c r="G425" s="33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33"/>
      <c r="W425" s="3"/>
      <c r="X425" s="14"/>
      <c r="Y425" s="15"/>
      <c r="Z425" s="15"/>
      <c r="AA425" s="37"/>
      <c r="AB425" s="37"/>
    </row>
    <row r="426" spans="1:28" x14ac:dyDescent="0.25">
      <c r="A426" s="1"/>
      <c r="B426" s="51"/>
      <c r="C426" s="13"/>
      <c r="D426" s="13"/>
      <c r="E426" s="1"/>
      <c r="F426" s="1"/>
      <c r="G426" s="33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33"/>
      <c r="W426" s="3"/>
      <c r="X426" s="14"/>
      <c r="Y426" s="15"/>
      <c r="Z426" s="15"/>
      <c r="AA426" s="37"/>
      <c r="AB426" s="37"/>
    </row>
    <row r="427" spans="1:28" x14ac:dyDescent="0.25">
      <c r="A427" s="1"/>
      <c r="B427" s="51"/>
      <c r="C427" s="13"/>
      <c r="D427" s="13"/>
      <c r="E427" s="1"/>
      <c r="F427" s="1"/>
      <c r="G427" s="33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33"/>
      <c r="W427" s="3"/>
      <c r="X427" s="14"/>
      <c r="Y427" s="15"/>
      <c r="Z427" s="15"/>
      <c r="AA427" s="37"/>
      <c r="AB427" s="37"/>
    </row>
    <row r="428" spans="1:28" x14ac:dyDescent="0.25">
      <c r="A428" s="1"/>
      <c r="B428" s="51"/>
      <c r="C428" s="13"/>
      <c r="D428" s="13"/>
      <c r="E428" s="1"/>
      <c r="F428" s="1"/>
      <c r="G428" s="33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33"/>
      <c r="W428" s="3"/>
      <c r="X428" s="14"/>
      <c r="Y428" s="15"/>
      <c r="Z428" s="15"/>
      <c r="AA428" s="37"/>
      <c r="AB428" s="37"/>
    </row>
    <row r="429" spans="1:28" x14ac:dyDescent="0.25">
      <c r="A429" s="1"/>
      <c r="B429" s="51"/>
      <c r="C429" s="13"/>
      <c r="D429" s="13"/>
      <c r="E429" s="1"/>
      <c r="F429" s="1"/>
      <c r="G429" s="33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33"/>
      <c r="W429" s="3"/>
      <c r="X429" s="14"/>
      <c r="Y429" s="15"/>
      <c r="Z429" s="15"/>
      <c r="AA429" s="37"/>
      <c r="AB429" s="37"/>
    </row>
    <row r="430" spans="1:28" x14ac:dyDescent="0.25">
      <c r="A430" s="1"/>
      <c r="B430" s="51"/>
      <c r="C430" s="13"/>
      <c r="D430" s="13"/>
      <c r="E430" s="1"/>
      <c r="F430" s="1"/>
      <c r="G430" s="33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33"/>
      <c r="W430" s="3"/>
      <c r="X430" s="14"/>
      <c r="Y430" s="15"/>
      <c r="Z430" s="15"/>
      <c r="AA430" s="37"/>
      <c r="AB430" s="37"/>
    </row>
    <row r="431" spans="1:28" x14ac:dyDescent="0.25">
      <c r="A431" s="1"/>
      <c r="B431" s="51"/>
      <c r="C431" s="13"/>
      <c r="D431" s="13"/>
      <c r="E431" s="1"/>
      <c r="F431" s="1"/>
      <c r="G431" s="33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33"/>
      <c r="W431" s="3"/>
      <c r="X431" s="14"/>
      <c r="Y431" s="15"/>
      <c r="Z431" s="15"/>
      <c r="AA431" s="37"/>
      <c r="AB431" s="37"/>
    </row>
    <row r="432" spans="1:28" x14ac:dyDescent="0.25">
      <c r="A432" s="1"/>
      <c r="B432" s="51"/>
      <c r="C432" s="13"/>
      <c r="D432" s="13"/>
      <c r="E432" s="1"/>
      <c r="F432" s="1"/>
      <c r="G432" s="33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33"/>
      <c r="W432" s="3"/>
      <c r="X432" s="14"/>
      <c r="Y432" s="15"/>
      <c r="Z432" s="15"/>
      <c r="AA432" s="37"/>
      <c r="AB432" s="37"/>
    </row>
    <row r="433" spans="1:28" x14ac:dyDescent="0.25">
      <c r="A433" s="1"/>
      <c r="B433" s="51"/>
      <c r="C433" s="13"/>
      <c r="D433" s="13"/>
      <c r="E433" s="1"/>
      <c r="F433" s="1"/>
      <c r="G433" s="33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33"/>
      <c r="W433" s="3"/>
      <c r="X433" s="14"/>
      <c r="Y433" s="15"/>
      <c r="Z433" s="15"/>
      <c r="AA433" s="37"/>
      <c r="AB433" s="37"/>
    </row>
    <row r="434" spans="1:28" x14ac:dyDescent="0.25">
      <c r="A434" s="1"/>
      <c r="B434" s="51"/>
      <c r="C434" s="13"/>
      <c r="D434" s="13"/>
      <c r="E434" s="1"/>
      <c r="F434" s="1"/>
      <c r="G434" s="33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33"/>
      <c r="W434" s="3"/>
      <c r="X434" s="14"/>
      <c r="Y434" s="15"/>
      <c r="Z434" s="15"/>
      <c r="AA434" s="37"/>
      <c r="AB434" s="37"/>
    </row>
    <row r="435" spans="1:28" x14ac:dyDescent="0.25">
      <c r="A435" s="1"/>
      <c r="B435" s="51"/>
      <c r="C435" s="13"/>
      <c r="D435" s="13"/>
      <c r="E435" s="1"/>
      <c r="F435" s="1"/>
      <c r="G435" s="33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33"/>
      <c r="W435" s="3"/>
      <c r="X435" s="14"/>
      <c r="Y435" s="15"/>
      <c r="Z435" s="15"/>
      <c r="AA435" s="37"/>
      <c r="AB435" s="37"/>
    </row>
    <row r="436" spans="1:28" x14ac:dyDescent="0.25">
      <c r="A436" s="1"/>
      <c r="B436" s="51"/>
      <c r="C436" s="13"/>
      <c r="D436" s="13"/>
      <c r="E436" s="1"/>
      <c r="F436" s="1"/>
      <c r="G436" s="33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33"/>
      <c r="W436" s="3"/>
      <c r="X436" s="14"/>
      <c r="Y436" s="15"/>
      <c r="Z436" s="15"/>
      <c r="AA436" s="37"/>
      <c r="AB436" s="37"/>
    </row>
    <row r="437" spans="1:28" x14ac:dyDescent="0.25">
      <c r="A437" s="1"/>
      <c r="B437" s="51"/>
      <c r="C437" s="13"/>
      <c r="D437" s="39"/>
      <c r="E437" s="40"/>
      <c r="F437" s="40"/>
      <c r="G437" s="41"/>
      <c r="H437" s="40"/>
      <c r="I437" s="40"/>
      <c r="J437" s="40"/>
      <c r="K437" s="40"/>
      <c r="L437" s="40"/>
      <c r="M437" s="40"/>
      <c r="N437" s="40"/>
      <c r="O437" s="40"/>
      <c r="P437" s="40"/>
      <c r="Q437" s="40"/>
      <c r="R437" s="40"/>
      <c r="S437" s="40"/>
      <c r="T437" s="40"/>
      <c r="U437" s="1"/>
      <c r="V437" s="33"/>
      <c r="W437" s="3"/>
      <c r="X437" s="14"/>
      <c r="Y437" s="15"/>
      <c r="Z437" s="15"/>
      <c r="AA437" s="37"/>
      <c r="AB437" s="37"/>
    </row>
    <row r="438" spans="1:28" x14ac:dyDescent="0.25">
      <c r="A438" s="1"/>
      <c r="B438" s="51"/>
      <c r="C438" s="13"/>
      <c r="D438" s="13"/>
      <c r="E438" s="1"/>
      <c r="F438" s="1"/>
      <c r="G438" s="33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33"/>
      <c r="W438" s="3"/>
      <c r="X438" s="14"/>
      <c r="Y438" s="15"/>
      <c r="Z438" s="15"/>
      <c r="AA438" s="37"/>
      <c r="AB438" s="37"/>
    </row>
    <row r="439" spans="1:28" x14ac:dyDescent="0.25">
      <c r="A439" s="1"/>
      <c r="B439" s="51"/>
      <c r="C439" s="13"/>
      <c r="D439" s="13"/>
      <c r="E439" s="1"/>
      <c r="F439" s="1"/>
      <c r="G439" s="33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33"/>
      <c r="W439" s="3"/>
      <c r="X439" s="14"/>
      <c r="Y439" s="15"/>
      <c r="Z439" s="15"/>
      <c r="AA439" s="37"/>
      <c r="AB439" s="37"/>
    </row>
    <row r="440" spans="1:28" x14ac:dyDescent="0.25">
      <c r="A440" s="1"/>
      <c r="B440" s="51"/>
      <c r="C440" s="13"/>
      <c r="D440" s="13"/>
      <c r="E440" s="1"/>
      <c r="F440" s="1"/>
      <c r="G440" s="33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33"/>
      <c r="W440" s="3"/>
      <c r="X440" s="14"/>
      <c r="Y440" s="15"/>
      <c r="Z440" s="15"/>
      <c r="AA440" s="37"/>
      <c r="AB440" s="37"/>
    </row>
    <row r="441" spans="1:28" x14ac:dyDescent="0.25">
      <c r="A441" s="1"/>
      <c r="B441" s="51"/>
      <c r="C441" s="13"/>
      <c r="D441" s="13"/>
      <c r="E441" s="1"/>
      <c r="F441" s="1"/>
      <c r="G441" s="33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33"/>
      <c r="W441" s="3"/>
      <c r="X441" s="14"/>
      <c r="Y441" s="15"/>
      <c r="Z441" s="15"/>
      <c r="AA441" s="37"/>
      <c r="AB441" s="37"/>
    </row>
    <row r="442" spans="1:28" x14ac:dyDescent="0.25">
      <c r="A442" s="1"/>
      <c r="B442" s="51"/>
      <c r="C442" s="39"/>
      <c r="D442" s="13"/>
      <c r="E442" s="1"/>
      <c r="F442" s="1"/>
      <c r="G442" s="33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33"/>
      <c r="W442" s="3"/>
      <c r="X442" s="14"/>
      <c r="Y442" s="15"/>
      <c r="Z442" s="15"/>
      <c r="AA442" s="37"/>
      <c r="AB442" s="37"/>
    </row>
    <row r="443" spans="1:28" x14ac:dyDescent="0.25">
      <c r="A443" s="1"/>
      <c r="B443" s="51"/>
      <c r="C443" s="13"/>
      <c r="D443" s="13"/>
      <c r="E443" s="1"/>
      <c r="F443" s="1"/>
      <c r="G443" s="33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33"/>
      <c r="W443" s="3"/>
      <c r="X443" s="14"/>
      <c r="Y443" s="15"/>
      <c r="Z443" s="15"/>
      <c r="AA443" s="37"/>
      <c r="AB443" s="37"/>
    </row>
    <row r="444" spans="1:28" x14ac:dyDescent="0.25">
      <c r="A444" s="1"/>
      <c r="B444" s="51"/>
      <c r="C444" s="13"/>
      <c r="D444" s="13"/>
      <c r="E444" s="1"/>
      <c r="F444" s="1"/>
      <c r="G444" s="33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33"/>
      <c r="W444" s="3"/>
      <c r="X444" s="14"/>
      <c r="Y444" s="15"/>
      <c r="Z444" s="15"/>
      <c r="AA444" s="37"/>
      <c r="AB444" s="37"/>
    </row>
    <row r="445" spans="1:28" x14ac:dyDescent="0.25">
      <c r="A445" s="1"/>
      <c r="B445" s="51"/>
      <c r="C445" s="13"/>
      <c r="D445" s="13"/>
      <c r="E445" s="1"/>
      <c r="F445" s="1"/>
      <c r="G445" s="33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33"/>
      <c r="W445" s="3"/>
      <c r="X445" s="14"/>
      <c r="Y445" s="15"/>
      <c r="Z445" s="15"/>
      <c r="AA445" s="37"/>
      <c r="AB445" s="37"/>
    </row>
    <row r="446" spans="1:28" x14ac:dyDescent="0.25">
      <c r="A446" s="1"/>
      <c r="B446" s="51"/>
      <c r="C446" s="13"/>
      <c r="D446" s="13"/>
      <c r="E446" s="1"/>
      <c r="F446" s="1"/>
      <c r="G446" s="33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33"/>
      <c r="W446" s="3"/>
      <c r="X446" s="14"/>
      <c r="Y446" s="15"/>
      <c r="Z446" s="15"/>
      <c r="AA446" s="37"/>
      <c r="AB446" s="37"/>
    </row>
    <row r="447" spans="1:28" x14ac:dyDescent="0.25">
      <c r="A447" s="1"/>
      <c r="B447" s="51"/>
      <c r="C447" s="13"/>
      <c r="D447" s="13"/>
      <c r="E447" s="1"/>
      <c r="F447" s="1"/>
      <c r="G447" s="33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33"/>
      <c r="W447" s="3"/>
      <c r="X447" s="14"/>
      <c r="Y447" s="15"/>
      <c r="Z447" s="15"/>
      <c r="AA447" s="37"/>
      <c r="AB447" s="37"/>
    </row>
    <row r="448" spans="1:28" x14ac:dyDescent="0.25">
      <c r="A448" s="1"/>
      <c r="B448" s="51"/>
      <c r="C448" s="13"/>
      <c r="D448" s="13"/>
      <c r="E448" s="1"/>
      <c r="F448" s="1"/>
      <c r="G448" s="33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33"/>
      <c r="W448" s="3"/>
      <c r="X448" s="14"/>
      <c r="Y448" s="15"/>
      <c r="Z448" s="15"/>
      <c r="AA448" s="37"/>
      <c r="AB448" s="37"/>
    </row>
    <row r="449" spans="1:29" x14ac:dyDescent="0.25">
      <c r="A449" s="1"/>
      <c r="B449" s="51"/>
      <c r="C449" s="13"/>
      <c r="D449" s="13"/>
      <c r="E449" s="1"/>
      <c r="F449" s="1"/>
      <c r="G449" s="33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33"/>
      <c r="W449" s="3"/>
      <c r="X449" s="14"/>
      <c r="Y449" s="15"/>
      <c r="Z449" s="15"/>
      <c r="AA449" s="37"/>
      <c r="AB449" s="37"/>
    </row>
    <row r="450" spans="1:29" x14ac:dyDescent="0.25">
      <c r="A450" s="1"/>
      <c r="B450" s="51"/>
      <c r="C450" s="13"/>
      <c r="D450" s="13"/>
      <c r="E450" s="1"/>
      <c r="F450" s="1"/>
      <c r="G450" s="33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33"/>
      <c r="W450" s="3"/>
      <c r="X450" s="14"/>
      <c r="Y450" s="15"/>
      <c r="Z450" s="15"/>
      <c r="AA450" s="37"/>
      <c r="AB450" s="37"/>
    </row>
    <row r="451" spans="1:29" x14ac:dyDescent="0.25">
      <c r="A451" s="1"/>
      <c r="B451" s="51"/>
      <c r="C451" s="13"/>
      <c r="D451" s="13"/>
      <c r="E451" s="1"/>
      <c r="F451" s="1"/>
      <c r="G451" s="33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33"/>
      <c r="W451" s="3"/>
      <c r="X451" s="14"/>
      <c r="Y451" s="15"/>
      <c r="Z451" s="15"/>
      <c r="AA451" s="37"/>
      <c r="AB451" s="37"/>
    </row>
    <row r="452" spans="1:29" x14ac:dyDescent="0.25">
      <c r="A452" s="1"/>
      <c r="B452" s="51"/>
      <c r="C452" s="13"/>
      <c r="D452" s="13"/>
      <c r="E452" s="1"/>
      <c r="F452" s="1"/>
      <c r="G452" s="33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33"/>
      <c r="W452" s="3"/>
      <c r="X452" s="14"/>
      <c r="Y452" s="15"/>
      <c r="Z452" s="15"/>
      <c r="AA452" s="37"/>
      <c r="AB452" s="37"/>
    </row>
    <row r="453" spans="1:29" x14ac:dyDescent="0.25">
      <c r="A453" s="1"/>
      <c r="B453" s="51"/>
      <c r="C453" s="13"/>
      <c r="D453" s="13"/>
      <c r="E453" s="1"/>
      <c r="F453" s="1"/>
      <c r="G453" s="33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33"/>
      <c r="W453" s="3"/>
      <c r="X453" s="14"/>
      <c r="Y453" s="15"/>
      <c r="Z453" s="15"/>
      <c r="AA453" s="37"/>
      <c r="AB453" s="37"/>
    </row>
    <row r="454" spans="1:29" x14ac:dyDescent="0.25">
      <c r="A454" s="1"/>
      <c r="B454" s="51"/>
      <c r="C454" s="13"/>
      <c r="D454" s="13"/>
      <c r="E454" s="1"/>
      <c r="F454" s="1"/>
      <c r="G454" s="33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33"/>
      <c r="W454" s="3"/>
      <c r="X454" s="14"/>
      <c r="Y454" s="15"/>
      <c r="Z454" s="15"/>
      <c r="AA454" s="37"/>
      <c r="AB454" s="37"/>
    </row>
    <row r="455" spans="1:29" x14ac:dyDescent="0.25">
      <c r="A455" s="1"/>
      <c r="B455" s="51"/>
      <c r="C455" s="13"/>
      <c r="D455" s="13"/>
      <c r="E455" s="1"/>
      <c r="F455" s="1"/>
      <c r="G455" s="33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33"/>
      <c r="W455" s="3"/>
      <c r="X455" s="14"/>
      <c r="Y455" s="15"/>
      <c r="Z455" s="15"/>
      <c r="AA455" s="37"/>
      <c r="AB455" s="37"/>
    </row>
    <row r="456" spans="1:29" x14ac:dyDescent="0.25">
      <c r="A456" s="1"/>
      <c r="B456" s="51"/>
      <c r="C456" s="13"/>
      <c r="D456" s="13"/>
      <c r="E456" s="1"/>
      <c r="F456" s="1"/>
      <c r="G456" s="33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33"/>
      <c r="W456" s="3"/>
      <c r="X456" s="14"/>
      <c r="Y456" s="15"/>
      <c r="Z456" s="15"/>
      <c r="AA456" s="37"/>
      <c r="AB456" s="37"/>
    </row>
    <row r="457" spans="1:29" x14ac:dyDescent="0.25">
      <c r="A457" s="1"/>
      <c r="B457" s="51"/>
      <c r="C457" s="13"/>
      <c r="D457" s="13"/>
      <c r="E457" s="1"/>
      <c r="F457" s="1"/>
      <c r="G457" s="33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33"/>
      <c r="W457" s="3"/>
      <c r="X457" s="14"/>
      <c r="Y457" s="15"/>
      <c r="Z457" s="15"/>
      <c r="AA457" s="37"/>
      <c r="AB457" s="37"/>
    </row>
    <row r="458" spans="1:29" x14ac:dyDescent="0.25">
      <c r="A458" s="1"/>
      <c r="B458" s="51"/>
      <c r="C458" s="13"/>
      <c r="D458" s="13"/>
      <c r="E458" s="1"/>
      <c r="F458" s="1"/>
      <c r="G458" s="33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33"/>
      <c r="W458" s="3"/>
      <c r="X458" s="14"/>
      <c r="Y458" s="15"/>
      <c r="Z458" s="15"/>
      <c r="AA458" s="37"/>
      <c r="AB458" s="37"/>
    </row>
    <row r="459" spans="1:29" x14ac:dyDescent="0.25">
      <c r="A459" s="1"/>
      <c r="B459" s="51"/>
      <c r="C459" s="13"/>
      <c r="D459" s="13"/>
      <c r="E459" s="1"/>
      <c r="F459" s="1"/>
      <c r="G459" s="33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33"/>
      <c r="W459" s="3"/>
      <c r="X459" s="14"/>
      <c r="Y459" s="15"/>
      <c r="Z459" s="15"/>
      <c r="AA459" s="37"/>
      <c r="AB459" s="37"/>
    </row>
    <row r="460" spans="1:29" x14ac:dyDescent="0.25">
      <c r="A460" s="1"/>
      <c r="B460" s="51"/>
      <c r="C460" s="13"/>
      <c r="D460" s="13"/>
      <c r="E460" s="1"/>
      <c r="F460" s="1"/>
      <c r="G460" s="33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33"/>
      <c r="W460" s="3"/>
      <c r="X460" s="14"/>
      <c r="Y460" s="15"/>
      <c r="Z460" s="15"/>
      <c r="AA460" s="37"/>
      <c r="AB460" s="37"/>
    </row>
    <row r="461" spans="1:29" x14ac:dyDescent="0.25">
      <c r="A461" s="1"/>
      <c r="B461" s="13"/>
      <c r="C461" s="13"/>
      <c r="D461" s="13"/>
      <c r="E461" s="1"/>
      <c r="F461" s="1"/>
      <c r="G461" s="33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33"/>
      <c r="W461" s="3"/>
      <c r="X461" s="22"/>
      <c r="Y461" s="23"/>
      <c r="Z461" s="23"/>
      <c r="AA461" s="34"/>
      <c r="AB461" s="34"/>
      <c r="AC461" s="24"/>
    </row>
    <row r="462" spans="1:29" x14ac:dyDescent="0.25">
      <c r="A462" s="1"/>
      <c r="B462" s="13"/>
      <c r="C462" s="13"/>
      <c r="D462" s="13"/>
      <c r="E462" s="1"/>
      <c r="F462" s="1"/>
      <c r="G462" s="33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33"/>
      <c r="W462" s="3"/>
      <c r="X462" s="25"/>
      <c r="Y462" s="26"/>
      <c r="Z462" s="26"/>
      <c r="AA462" s="35"/>
      <c r="AB462" s="35"/>
      <c r="AC462" s="24"/>
    </row>
    <row r="463" spans="1:29" x14ac:dyDescent="0.25">
      <c r="A463" s="1"/>
      <c r="B463" s="13"/>
      <c r="C463" s="13"/>
      <c r="D463" s="13"/>
      <c r="E463" s="1"/>
      <c r="F463" s="1"/>
      <c r="G463" s="33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33"/>
      <c r="W463" s="3"/>
      <c r="X463" s="25"/>
      <c r="Y463" s="26"/>
      <c r="Z463" s="26"/>
      <c r="AA463" s="35"/>
      <c r="AB463" s="35"/>
      <c r="AC463" s="24"/>
    </row>
    <row r="464" spans="1:29" x14ac:dyDescent="0.25">
      <c r="A464" s="1"/>
      <c r="B464" s="13"/>
      <c r="C464" s="13"/>
      <c r="D464" s="13"/>
      <c r="E464" s="1"/>
      <c r="F464" s="1"/>
      <c r="G464" s="33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33"/>
      <c r="W464" s="3"/>
      <c r="X464" s="25"/>
      <c r="Y464" s="26"/>
      <c r="Z464" s="26"/>
      <c r="AA464" s="35"/>
      <c r="AB464" s="35"/>
      <c r="AC464" s="24"/>
    </row>
    <row r="465" spans="1:31" x14ac:dyDescent="0.25">
      <c r="A465" s="1"/>
      <c r="B465" s="13"/>
      <c r="C465" s="13"/>
      <c r="D465" s="13"/>
      <c r="E465" s="1"/>
      <c r="F465" s="1"/>
      <c r="G465" s="33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33"/>
      <c r="W465" s="3"/>
      <c r="X465" s="25"/>
      <c r="Y465" s="26"/>
      <c r="Z465" s="26"/>
      <c r="AA465" s="35"/>
      <c r="AB465" s="35"/>
      <c r="AC465" s="24"/>
    </row>
    <row r="466" spans="1:31" x14ac:dyDescent="0.25">
      <c r="A466" s="1"/>
      <c r="B466" s="13"/>
      <c r="C466" s="13"/>
      <c r="D466" s="13"/>
      <c r="E466" s="1"/>
      <c r="F466" s="1"/>
      <c r="G466" s="33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33"/>
      <c r="W466" s="3"/>
      <c r="X466" s="27"/>
      <c r="Y466" s="28"/>
      <c r="Z466" s="28"/>
      <c r="AA466" s="36"/>
      <c r="AB466" s="35"/>
      <c r="AC466" s="24"/>
      <c r="AD466" s="11"/>
      <c r="AE466" s="93"/>
    </row>
    <row r="467" spans="1:31" x14ac:dyDescent="0.25">
      <c r="A467" s="1"/>
      <c r="B467" s="13"/>
      <c r="C467" s="13"/>
      <c r="D467" s="13"/>
      <c r="E467" s="1"/>
      <c r="F467" s="1"/>
      <c r="G467" s="33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33"/>
      <c r="W467" s="3"/>
      <c r="X467" s="27"/>
      <c r="Y467" s="28"/>
      <c r="Z467" s="28"/>
      <c r="AA467" s="36"/>
      <c r="AB467" s="35"/>
      <c r="AC467" s="24"/>
      <c r="AD467" s="11"/>
      <c r="AE467" s="93"/>
    </row>
    <row r="468" spans="1:31" x14ac:dyDescent="0.25">
      <c r="A468" s="1"/>
      <c r="B468" s="13"/>
      <c r="C468" s="13"/>
      <c r="D468" s="13"/>
      <c r="E468" s="1"/>
      <c r="F468" s="1"/>
      <c r="G468" s="33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33"/>
      <c r="W468" s="3"/>
      <c r="X468" s="27"/>
      <c r="Y468" s="28"/>
      <c r="Z468" s="28"/>
      <c r="AA468" s="36"/>
      <c r="AB468" s="35"/>
      <c r="AC468" s="24"/>
      <c r="AD468" s="11"/>
      <c r="AE468" s="93"/>
    </row>
    <row r="469" spans="1:31" x14ac:dyDescent="0.25">
      <c r="A469" s="1"/>
      <c r="B469" s="13"/>
      <c r="C469" s="13"/>
      <c r="D469" s="13"/>
      <c r="E469" s="1"/>
      <c r="F469" s="1"/>
      <c r="G469" s="33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33"/>
      <c r="W469" s="3"/>
      <c r="X469" s="27"/>
      <c r="Y469" s="28"/>
      <c r="Z469" s="28"/>
      <c r="AA469" s="36"/>
      <c r="AB469" s="35"/>
      <c r="AC469" s="24"/>
      <c r="AD469" s="11"/>
      <c r="AE469" s="93"/>
    </row>
    <row r="470" spans="1:31" x14ac:dyDescent="0.25">
      <c r="A470" s="1"/>
      <c r="B470" s="13"/>
      <c r="C470" s="13"/>
      <c r="D470" s="13"/>
      <c r="E470" s="1"/>
      <c r="F470" s="1"/>
      <c r="G470" s="33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33"/>
      <c r="W470" s="3"/>
      <c r="X470" s="10"/>
      <c r="Y470" s="15"/>
      <c r="Z470" s="15"/>
      <c r="AA470" s="37"/>
      <c r="AB470" s="37"/>
      <c r="AC470" s="19"/>
      <c r="AD470" s="11"/>
      <c r="AE470" s="93"/>
    </row>
    <row r="471" spans="1:31" x14ac:dyDescent="0.25">
      <c r="A471" s="1"/>
      <c r="B471" s="13"/>
      <c r="C471" s="13"/>
      <c r="D471" s="13"/>
      <c r="E471" s="1"/>
      <c r="F471" s="1"/>
      <c r="G471" s="33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33"/>
      <c r="W471" s="3"/>
      <c r="X471" s="10"/>
      <c r="Y471" s="15"/>
      <c r="Z471" s="15"/>
      <c r="AA471" s="37"/>
      <c r="AB471" s="37"/>
      <c r="AC471" s="19"/>
      <c r="AD471" s="11"/>
      <c r="AE471" s="93"/>
    </row>
    <row r="472" spans="1:31" x14ac:dyDescent="0.25">
      <c r="A472" s="1"/>
      <c r="B472" s="13"/>
      <c r="C472" s="13"/>
      <c r="D472" s="13"/>
      <c r="E472" s="1"/>
      <c r="F472" s="1"/>
      <c r="G472" s="33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33"/>
      <c r="W472" s="3"/>
      <c r="X472" s="10"/>
      <c r="Y472" s="15"/>
      <c r="Z472" s="15"/>
      <c r="AA472" s="37"/>
      <c r="AB472" s="37"/>
      <c r="AC472" s="19"/>
      <c r="AD472" s="11"/>
      <c r="AE472" s="93"/>
    </row>
    <row r="473" spans="1:31" x14ac:dyDescent="0.25">
      <c r="A473" s="1"/>
      <c r="B473" s="13"/>
      <c r="C473" s="13"/>
      <c r="D473" s="13"/>
      <c r="E473" s="1"/>
      <c r="F473" s="1"/>
      <c r="G473" s="33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33"/>
      <c r="W473" s="3"/>
      <c r="X473" s="10"/>
      <c r="Y473" s="15"/>
      <c r="Z473" s="15"/>
      <c r="AA473" s="37"/>
      <c r="AB473" s="37"/>
      <c r="AC473" s="19"/>
      <c r="AD473" s="11"/>
      <c r="AE473" s="93"/>
    </row>
    <row r="474" spans="1:31" x14ac:dyDescent="0.25">
      <c r="A474" s="1"/>
      <c r="B474" s="13"/>
      <c r="C474" s="13"/>
      <c r="D474" s="13"/>
      <c r="E474" s="1"/>
      <c r="F474" s="1"/>
      <c r="G474" s="33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33"/>
      <c r="W474" s="3"/>
      <c r="X474" s="10"/>
      <c r="Y474" s="15"/>
      <c r="Z474" s="15"/>
      <c r="AA474" s="37"/>
      <c r="AB474" s="37"/>
      <c r="AC474" s="19"/>
      <c r="AD474" s="11"/>
      <c r="AE474" s="93"/>
    </row>
    <row r="475" spans="1:31" x14ac:dyDescent="0.25">
      <c r="A475" s="1"/>
      <c r="B475" s="13"/>
      <c r="C475" s="13"/>
      <c r="D475" s="13"/>
      <c r="E475" s="1"/>
      <c r="F475" s="1"/>
      <c r="G475" s="33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33"/>
      <c r="W475" s="3"/>
      <c r="X475" s="10"/>
      <c r="Y475" s="15"/>
      <c r="Z475" s="16"/>
      <c r="AA475" s="37"/>
      <c r="AB475" s="37"/>
      <c r="AC475" s="19"/>
      <c r="AD475" s="11"/>
      <c r="AE475" s="93"/>
    </row>
    <row r="476" spans="1:31" x14ac:dyDescent="0.25">
      <c r="A476" s="1"/>
      <c r="B476" s="13"/>
      <c r="C476" s="13"/>
      <c r="D476" s="13"/>
      <c r="E476" s="1"/>
      <c r="F476" s="1"/>
      <c r="G476" s="33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33"/>
      <c r="W476" s="3"/>
      <c r="X476" s="10"/>
      <c r="Y476" s="15"/>
      <c r="Z476" s="15"/>
      <c r="AA476" s="37"/>
      <c r="AB476" s="37"/>
      <c r="AC476" s="19"/>
      <c r="AD476" s="11"/>
      <c r="AE476" s="93"/>
    </row>
    <row r="477" spans="1:31" x14ac:dyDescent="0.25">
      <c r="A477" s="1"/>
      <c r="B477" s="13"/>
      <c r="C477" s="13"/>
      <c r="D477" s="13"/>
      <c r="E477" s="1"/>
      <c r="F477" s="1"/>
      <c r="G477" s="33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33"/>
      <c r="W477" s="3"/>
      <c r="X477" s="10"/>
      <c r="Y477" s="15"/>
      <c r="Z477" s="15"/>
      <c r="AA477" s="37"/>
      <c r="AB477" s="37"/>
      <c r="AC477" s="19"/>
      <c r="AD477" s="11"/>
      <c r="AE477" s="93"/>
    </row>
    <row r="478" spans="1:31" x14ac:dyDescent="0.25">
      <c r="A478" s="1"/>
      <c r="B478" s="13"/>
      <c r="C478" s="13"/>
      <c r="D478" s="13"/>
      <c r="E478" s="1"/>
      <c r="F478" s="1"/>
      <c r="G478" s="33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33"/>
      <c r="W478" s="3"/>
      <c r="X478" s="10"/>
      <c r="Y478" s="15"/>
      <c r="Z478" s="15"/>
      <c r="AA478" s="37"/>
      <c r="AB478" s="38"/>
      <c r="AC478" s="19"/>
      <c r="AD478" s="11"/>
      <c r="AE478" s="93"/>
    </row>
    <row r="479" spans="1:31" x14ac:dyDescent="0.25">
      <c r="A479" s="1"/>
      <c r="B479" s="13"/>
      <c r="C479" s="13"/>
      <c r="D479" s="13"/>
      <c r="E479" s="1"/>
      <c r="F479" s="1"/>
      <c r="G479" s="33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33"/>
      <c r="W479" s="3"/>
      <c r="X479" s="10"/>
      <c r="Y479" s="15"/>
      <c r="Z479" s="15"/>
      <c r="AA479" s="37"/>
      <c r="AB479" s="38"/>
      <c r="AC479" s="19"/>
      <c r="AD479" s="11"/>
      <c r="AE479" s="93"/>
    </row>
    <row r="480" spans="1:31" x14ac:dyDescent="0.25">
      <c r="A480" s="1"/>
      <c r="B480" s="13"/>
      <c r="C480" s="13"/>
      <c r="D480" s="13"/>
      <c r="E480" s="1"/>
      <c r="F480" s="1"/>
      <c r="G480" s="33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33"/>
      <c r="W480" s="3"/>
      <c r="X480" s="10"/>
      <c r="Y480" s="15"/>
      <c r="Z480" s="15"/>
      <c r="AA480" s="37"/>
      <c r="AB480" s="38"/>
      <c r="AC480" s="19"/>
      <c r="AD480" s="11"/>
      <c r="AE480" s="93"/>
    </row>
    <row r="481" spans="1:32" x14ac:dyDescent="0.25">
      <c r="A481" s="1"/>
      <c r="B481" s="13"/>
      <c r="C481" s="13"/>
      <c r="D481" s="13"/>
      <c r="E481" s="1"/>
      <c r="F481" s="1"/>
      <c r="G481" s="33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33"/>
      <c r="W481" s="3"/>
      <c r="X481" s="10"/>
      <c r="Y481" s="15"/>
      <c r="Z481" s="15"/>
      <c r="AA481" s="37"/>
      <c r="AB481" s="38"/>
      <c r="AC481" s="19"/>
      <c r="AD481" s="11"/>
      <c r="AE481" s="93"/>
    </row>
    <row r="482" spans="1:32" x14ac:dyDescent="0.25">
      <c r="A482" s="1"/>
      <c r="B482" s="13"/>
      <c r="C482" s="13"/>
      <c r="D482" s="13"/>
      <c r="E482" s="1"/>
      <c r="F482" s="1"/>
      <c r="G482" s="33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33"/>
      <c r="W482" s="3"/>
      <c r="X482" s="10"/>
      <c r="Y482" s="15"/>
      <c r="Z482" s="15"/>
      <c r="AA482" s="37"/>
      <c r="AB482" s="38"/>
      <c r="AC482" s="19"/>
      <c r="AD482" s="11"/>
      <c r="AE482" s="93"/>
    </row>
    <row r="483" spans="1:32" x14ac:dyDescent="0.25">
      <c r="A483" s="1"/>
      <c r="B483" s="13"/>
      <c r="C483" s="13"/>
      <c r="D483" s="13"/>
      <c r="E483" s="1"/>
      <c r="F483" s="1"/>
      <c r="G483" s="33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33"/>
      <c r="W483" s="3"/>
      <c r="X483" s="14"/>
      <c r="Y483" s="15"/>
      <c r="Z483" s="15"/>
      <c r="AA483" s="37"/>
      <c r="AB483" s="38"/>
      <c r="AC483" s="19"/>
      <c r="AD483" s="11"/>
      <c r="AE483" s="93"/>
    </row>
    <row r="484" spans="1:32" x14ac:dyDescent="0.25">
      <c r="A484" s="1"/>
      <c r="B484" s="13"/>
      <c r="C484" s="13"/>
      <c r="D484" s="13"/>
      <c r="E484" s="1"/>
      <c r="F484" s="1"/>
      <c r="G484" s="33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33"/>
      <c r="W484" s="3"/>
      <c r="X484" s="14"/>
      <c r="Y484" s="15"/>
      <c r="Z484" s="15"/>
      <c r="AA484" s="37"/>
      <c r="AB484" s="38"/>
      <c r="AC484" s="19"/>
      <c r="AD484" s="11"/>
      <c r="AE484" s="93"/>
    </row>
    <row r="485" spans="1:32" x14ac:dyDescent="0.25">
      <c r="A485" s="1"/>
      <c r="B485" s="13"/>
      <c r="C485" s="13"/>
      <c r="D485" s="39"/>
      <c r="E485" s="40"/>
      <c r="F485" s="40"/>
      <c r="G485" s="41"/>
      <c r="H485" s="40"/>
      <c r="I485" s="40"/>
      <c r="J485" s="40"/>
      <c r="K485" s="40"/>
      <c r="L485" s="40"/>
      <c r="M485" s="40"/>
      <c r="N485" s="40"/>
      <c r="O485" s="40"/>
      <c r="P485" s="40"/>
      <c r="Q485" s="40"/>
      <c r="R485" s="40"/>
      <c r="S485" s="40"/>
      <c r="T485" s="40"/>
      <c r="U485" s="1"/>
      <c r="V485" s="33"/>
      <c r="W485" s="3"/>
      <c r="X485" s="44"/>
      <c r="Y485" s="45"/>
      <c r="Z485" s="45"/>
      <c r="AA485" s="46"/>
      <c r="AB485" s="46"/>
      <c r="AC485" s="48"/>
      <c r="AD485" s="47"/>
      <c r="AE485" s="94"/>
      <c r="AF485" s="42"/>
    </row>
    <row r="486" spans="1:32" x14ac:dyDescent="0.25">
      <c r="A486" s="1"/>
      <c r="B486" s="13"/>
      <c r="C486" s="13"/>
      <c r="D486" s="13"/>
      <c r="E486" s="1"/>
      <c r="F486" s="1"/>
      <c r="G486" s="33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33"/>
      <c r="W486" s="3"/>
      <c r="X486" s="14"/>
      <c r="Y486" s="15"/>
      <c r="Z486" s="15"/>
      <c r="AA486" s="37"/>
      <c r="AB486" s="38"/>
      <c r="AC486" s="19"/>
      <c r="AD486" s="11"/>
      <c r="AE486" s="93"/>
    </row>
    <row r="487" spans="1:32" x14ac:dyDescent="0.25">
      <c r="A487" s="1"/>
      <c r="B487" s="13"/>
      <c r="C487" s="13"/>
      <c r="D487" s="13"/>
      <c r="E487" s="1"/>
      <c r="F487" s="1"/>
      <c r="G487" s="33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33"/>
      <c r="W487" s="3"/>
      <c r="X487" s="14"/>
      <c r="Y487" s="15"/>
      <c r="Z487" s="15"/>
      <c r="AA487" s="37"/>
      <c r="AB487" s="38"/>
      <c r="AC487" s="19"/>
      <c r="AD487" s="11"/>
      <c r="AE487" s="93"/>
    </row>
    <row r="488" spans="1:32" x14ac:dyDescent="0.25">
      <c r="A488" s="1"/>
      <c r="B488" s="13"/>
      <c r="C488" s="13"/>
      <c r="D488" s="13"/>
      <c r="E488" s="1"/>
      <c r="F488" s="1"/>
      <c r="G488" s="33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33"/>
      <c r="W488" s="3"/>
      <c r="X488" s="14"/>
      <c r="Y488" s="15"/>
      <c r="Z488" s="15"/>
      <c r="AA488" s="37"/>
      <c r="AB488" s="38"/>
      <c r="AC488" s="19"/>
      <c r="AD488" s="11"/>
      <c r="AE488" s="93"/>
    </row>
    <row r="489" spans="1:32" x14ac:dyDescent="0.25">
      <c r="A489" s="1"/>
      <c r="B489" s="13"/>
      <c r="C489" s="13"/>
      <c r="D489" s="13"/>
      <c r="E489" s="1"/>
      <c r="F489" s="1"/>
      <c r="G489" s="33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33"/>
      <c r="W489" s="3"/>
      <c r="X489" s="14"/>
      <c r="Y489" s="15"/>
      <c r="Z489" s="15"/>
      <c r="AA489" s="37"/>
      <c r="AB489" s="38"/>
      <c r="AC489" s="19"/>
      <c r="AD489" s="11"/>
      <c r="AE489" s="93"/>
    </row>
    <row r="490" spans="1:32" x14ac:dyDescent="0.25">
      <c r="A490" s="1"/>
      <c r="B490" s="13"/>
      <c r="C490" s="39"/>
      <c r="D490" s="13"/>
      <c r="E490" s="1"/>
      <c r="F490" s="1"/>
      <c r="G490" s="33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33"/>
      <c r="W490" s="3"/>
      <c r="X490" s="52"/>
      <c r="Y490" s="53"/>
      <c r="Z490" s="53"/>
      <c r="AA490" s="38"/>
      <c r="AB490" s="38"/>
      <c r="AC490" s="19"/>
      <c r="AD490" s="11"/>
      <c r="AE490" s="93"/>
    </row>
    <row r="491" spans="1:32" x14ac:dyDescent="0.25">
      <c r="A491" s="1"/>
      <c r="B491" s="13"/>
      <c r="C491" s="13"/>
      <c r="D491" s="13"/>
      <c r="E491" s="1"/>
      <c r="F491" s="1"/>
      <c r="G491" s="33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33"/>
      <c r="W491" s="3"/>
      <c r="X491" s="14"/>
      <c r="Y491" s="15"/>
      <c r="Z491" s="15"/>
      <c r="AA491" s="37"/>
      <c r="AB491" s="38"/>
      <c r="AC491" s="19"/>
      <c r="AD491" s="11"/>
      <c r="AE491" s="93"/>
    </row>
    <row r="492" spans="1:32" x14ac:dyDescent="0.25">
      <c r="A492" s="1"/>
      <c r="B492" s="13"/>
      <c r="C492" s="13"/>
      <c r="D492" s="13"/>
      <c r="E492" s="1"/>
      <c r="F492" s="1"/>
      <c r="G492" s="33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33"/>
      <c r="W492" s="3"/>
      <c r="X492" s="14"/>
      <c r="Y492" s="15"/>
      <c r="Z492" s="15"/>
      <c r="AA492" s="38"/>
      <c r="AB492" s="38"/>
      <c r="AC492" s="11"/>
      <c r="AD492" s="11"/>
      <c r="AE492" s="93"/>
    </row>
    <row r="493" spans="1:32" x14ac:dyDescent="0.25">
      <c r="A493" s="1"/>
      <c r="B493" s="13"/>
      <c r="C493" s="13"/>
      <c r="D493" s="13"/>
      <c r="E493" s="1"/>
      <c r="F493" s="1"/>
      <c r="G493" s="33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33"/>
      <c r="W493" s="3"/>
      <c r="X493" s="14"/>
      <c r="Y493" s="15"/>
      <c r="Z493" s="15"/>
      <c r="AA493" s="38"/>
      <c r="AB493" s="38"/>
      <c r="AC493" s="11"/>
      <c r="AD493" s="11"/>
    </row>
    <row r="494" spans="1:32" x14ac:dyDescent="0.25">
      <c r="A494" s="1"/>
      <c r="B494" s="13"/>
      <c r="C494" s="13"/>
      <c r="D494" s="13"/>
      <c r="E494" s="1"/>
      <c r="F494" s="1"/>
      <c r="G494" s="33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33"/>
      <c r="W494" s="3"/>
      <c r="X494" s="14"/>
      <c r="Y494" s="15"/>
      <c r="Z494" s="15"/>
      <c r="AA494" s="38"/>
      <c r="AB494" s="38"/>
      <c r="AC494" s="11"/>
      <c r="AD494" s="11"/>
    </row>
    <row r="495" spans="1:32" x14ac:dyDescent="0.25">
      <c r="A495" s="1"/>
      <c r="B495" s="13"/>
      <c r="C495" s="13"/>
      <c r="D495" s="13"/>
      <c r="E495" s="1"/>
      <c r="F495" s="1"/>
      <c r="G495" s="33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33"/>
      <c r="W495" s="3"/>
      <c r="X495" s="14"/>
      <c r="Y495" s="15"/>
      <c r="Z495" s="15"/>
      <c r="AA495" s="38"/>
      <c r="AB495" s="38"/>
      <c r="AC495" s="11"/>
      <c r="AD495" s="11"/>
    </row>
    <row r="496" spans="1:32" x14ac:dyDescent="0.25">
      <c r="A496" s="1"/>
      <c r="B496" s="13"/>
      <c r="C496" s="13"/>
      <c r="D496" s="13"/>
      <c r="E496" s="1"/>
      <c r="F496" s="1"/>
      <c r="G496" s="33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33"/>
      <c r="W496" s="3"/>
      <c r="X496" s="14"/>
      <c r="Y496" s="15"/>
      <c r="Z496" s="15"/>
      <c r="AA496" s="38"/>
      <c r="AB496" s="38"/>
      <c r="AC496" s="11"/>
      <c r="AD496" s="11"/>
    </row>
    <row r="497" spans="1:32" x14ac:dyDescent="0.25">
      <c r="A497" s="1"/>
      <c r="B497" s="13"/>
      <c r="C497" s="13"/>
      <c r="D497" s="13"/>
      <c r="E497" s="1"/>
      <c r="F497" s="1"/>
      <c r="G497" s="33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33"/>
      <c r="W497" s="3"/>
      <c r="X497" s="14"/>
      <c r="Y497" s="15"/>
      <c r="Z497" s="15"/>
      <c r="AA497" s="38"/>
      <c r="AB497" s="38"/>
      <c r="AC497" s="11"/>
      <c r="AD497" s="11"/>
    </row>
    <row r="498" spans="1:32" x14ac:dyDescent="0.25">
      <c r="A498" s="1"/>
      <c r="B498" s="13"/>
      <c r="C498" s="13"/>
      <c r="D498" s="13"/>
      <c r="E498" s="1"/>
      <c r="F498" s="1"/>
      <c r="G498" s="33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33"/>
      <c r="W498" s="3"/>
      <c r="X498" s="14"/>
      <c r="Y498" s="15"/>
      <c r="Z498" s="15"/>
      <c r="AA498" s="38"/>
      <c r="AB498" s="38"/>
      <c r="AC498" s="11"/>
      <c r="AD498" s="11"/>
    </row>
    <row r="499" spans="1:32" x14ac:dyDescent="0.25">
      <c r="A499" s="1"/>
      <c r="B499" s="13"/>
      <c r="C499" s="13"/>
      <c r="D499" s="13"/>
      <c r="E499" s="1"/>
      <c r="F499" s="1"/>
      <c r="G499" s="33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33"/>
      <c r="W499" s="3"/>
      <c r="X499" s="14"/>
      <c r="Y499" s="15"/>
      <c r="Z499" s="15"/>
      <c r="AA499" s="38"/>
      <c r="AB499" s="38"/>
      <c r="AC499" s="11"/>
      <c r="AD499" s="11"/>
    </row>
    <row r="500" spans="1:32" x14ac:dyDescent="0.25">
      <c r="A500" s="1"/>
      <c r="B500" s="13"/>
      <c r="C500" s="13"/>
      <c r="D500" s="13"/>
      <c r="E500" s="1"/>
      <c r="F500" s="1"/>
      <c r="G500" s="33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33"/>
      <c r="W500" s="3"/>
      <c r="X500" s="14"/>
      <c r="Y500" s="15"/>
      <c r="Z500" s="15"/>
      <c r="AA500" s="38"/>
      <c r="AB500" s="38"/>
      <c r="AC500" s="11"/>
      <c r="AD500" s="11"/>
    </row>
    <row r="501" spans="1:32" x14ac:dyDescent="0.25">
      <c r="A501" s="1"/>
      <c r="B501" s="13"/>
      <c r="C501" s="13"/>
      <c r="D501" s="13"/>
      <c r="E501" s="1"/>
      <c r="F501" s="1"/>
      <c r="G501" s="33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33"/>
      <c r="W501" s="3"/>
      <c r="X501" s="14"/>
      <c r="Y501" s="15"/>
      <c r="Z501" s="15"/>
      <c r="AA501" s="38"/>
      <c r="AB501" s="38"/>
      <c r="AC501" s="11"/>
      <c r="AD501" s="11"/>
    </row>
    <row r="502" spans="1:32" x14ac:dyDescent="0.25">
      <c r="A502" s="1"/>
      <c r="B502" s="13"/>
      <c r="C502" s="13"/>
      <c r="D502" s="13"/>
      <c r="E502" s="1"/>
      <c r="F502" s="1"/>
      <c r="G502" s="33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33"/>
      <c r="W502" s="3"/>
      <c r="X502" s="14"/>
      <c r="Y502" s="15"/>
      <c r="Z502" s="15"/>
      <c r="AA502" s="38"/>
      <c r="AB502" s="38"/>
      <c r="AC502" s="11"/>
      <c r="AD502" s="11"/>
    </row>
    <row r="503" spans="1:32" x14ac:dyDescent="0.25">
      <c r="A503" s="1"/>
      <c r="B503" s="13"/>
      <c r="C503" s="13"/>
      <c r="D503" s="13"/>
      <c r="E503" s="1"/>
      <c r="F503" s="1"/>
      <c r="G503" s="33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33"/>
      <c r="W503" s="3"/>
      <c r="X503" s="14"/>
      <c r="Y503" s="15"/>
      <c r="Z503" s="15"/>
      <c r="AA503" s="38"/>
      <c r="AB503" s="38"/>
      <c r="AC503" s="11"/>
      <c r="AD503" s="11"/>
    </row>
    <row r="504" spans="1:32" x14ac:dyDescent="0.25">
      <c r="A504" s="1"/>
      <c r="B504" s="13"/>
      <c r="C504" s="13"/>
      <c r="D504" s="13"/>
      <c r="E504" s="1"/>
      <c r="F504" s="1"/>
      <c r="G504" s="33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33"/>
      <c r="W504" s="3"/>
      <c r="X504" s="14"/>
      <c r="Y504" s="15"/>
      <c r="Z504" s="15"/>
      <c r="AA504" s="38"/>
      <c r="AB504" s="38"/>
      <c r="AC504" s="11"/>
      <c r="AD504" s="11"/>
    </row>
    <row r="505" spans="1:32" x14ac:dyDescent="0.25">
      <c r="A505" s="1"/>
      <c r="B505" s="13"/>
      <c r="C505" s="13"/>
      <c r="D505" s="13"/>
      <c r="E505" s="1"/>
      <c r="F505" s="1"/>
      <c r="G505" s="33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33"/>
      <c r="W505" s="3"/>
      <c r="X505" s="14"/>
      <c r="Y505" s="15"/>
      <c r="Z505" s="15"/>
      <c r="AA505" s="38"/>
      <c r="AB505" s="38"/>
      <c r="AC505" s="11"/>
      <c r="AD505" s="11"/>
    </row>
    <row r="506" spans="1:32" x14ac:dyDescent="0.25">
      <c r="A506" s="1"/>
      <c r="B506" s="13"/>
      <c r="C506" s="13"/>
      <c r="D506" s="13"/>
      <c r="E506" s="1"/>
      <c r="F506" s="1"/>
      <c r="G506" s="33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33"/>
      <c r="W506" s="3"/>
      <c r="X506" s="14"/>
      <c r="Y506" s="15"/>
      <c r="Z506" s="15"/>
      <c r="AA506" s="38"/>
      <c r="AB506" s="38"/>
      <c r="AC506" s="11"/>
      <c r="AD506" s="11"/>
    </row>
    <row r="507" spans="1:32" x14ac:dyDescent="0.25">
      <c r="A507" s="1"/>
      <c r="B507" s="13"/>
      <c r="C507" s="13"/>
      <c r="D507" s="13"/>
      <c r="E507" s="1"/>
      <c r="F507" s="1"/>
      <c r="G507" s="33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33"/>
      <c r="W507" s="3"/>
      <c r="X507" s="14"/>
      <c r="Y507" s="15"/>
      <c r="Z507" s="15"/>
      <c r="AA507" s="38"/>
      <c r="AB507" s="38"/>
      <c r="AC507" s="11"/>
      <c r="AD507" s="11"/>
    </row>
    <row r="508" spans="1:32" x14ac:dyDescent="0.25">
      <c r="A508" s="1"/>
      <c r="B508" s="13"/>
      <c r="C508" s="13"/>
      <c r="D508" s="13"/>
      <c r="E508" s="1"/>
      <c r="F508" s="1"/>
      <c r="G508" s="33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33"/>
      <c r="W508" s="3"/>
      <c r="X508" s="14"/>
      <c r="Y508" s="15"/>
      <c r="Z508" s="15"/>
      <c r="AA508" s="38"/>
      <c r="AB508" s="38"/>
      <c r="AC508" s="11"/>
      <c r="AD508" s="11"/>
    </row>
    <row r="509" spans="1:32" x14ac:dyDescent="0.25">
      <c r="A509" s="1"/>
      <c r="B509" s="13"/>
      <c r="C509" s="13"/>
      <c r="D509" s="39"/>
      <c r="E509" s="40"/>
      <c r="F509" s="40"/>
      <c r="G509" s="41"/>
      <c r="H509" s="40"/>
      <c r="I509" s="40"/>
      <c r="J509" s="40"/>
      <c r="K509" s="40"/>
      <c r="L509" s="40"/>
      <c r="M509" s="40"/>
      <c r="N509" s="40"/>
      <c r="O509" s="40"/>
      <c r="P509" s="40"/>
      <c r="Q509" s="40"/>
      <c r="R509" s="40"/>
      <c r="S509" s="40"/>
      <c r="T509" s="40"/>
      <c r="U509" s="1"/>
      <c r="V509" s="33"/>
      <c r="W509" s="3"/>
      <c r="X509" s="44"/>
      <c r="Y509" s="45"/>
      <c r="Z509" s="45"/>
      <c r="AA509" s="46"/>
      <c r="AB509" s="46"/>
      <c r="AC509" s="47"/>
      <c r="AD509" s="47"/>
      <c r="AE509" s="98"/>
      <c r="AF509" s="42"/>
    </row>
    <row r="510" spans="1:32" x14ac:dyDescent="0.25">
      <c r="A510" s="1"/>
      <c r="B510" s="13"/>
      <c r="C510" s="13"/>
      <c r="D510" s="13"/>
      <c r="E510" s="1"/>
      <c r="F510" s="1"/>
      <c r="G510" s="33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33"/>
      <c r="W510" s="3"/>
      <c r="X510" s="14"/>
      <c r="Y510" s="15"/>
      <c r="Z510" s="15"/>
      <c r="AA510" s="38"/>
      <c r="AB510" s="38"/>
      <c r="AC510" s="11"/>
      <c r="AD510" s="11"/>
    </row>
    <row r="511" spans="1:32" x14ac:dyDescent="0.25">
      <c r="A511" s="1"/>
      <c r="B511" s="13"/>
      <c r="C511" s="13"/>
      <c r="D511" s="13"/>
      <c r="E511" s="1"/>
      <c r="F511" s="1"/>
      <c r="G511" s="33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33"/>
      <c r="W511" s="3"/>
      <c r="X511" s="14"/>
      <c r="Y511" s="15"/>
      <c r="Z511" s="15"/>
      <c r="AA511" s="38"/>
      <c r="AB511" s="38"/>
      <c r="AC511" s="11"/>
      <c r="AD511" s="11"/>
    </row>
    <row r="512" spans="1:32" x14ac:dyDescent="0.25">
      <c r="A512" s="1"/>
      <c r="B512" s="13"/>
      <c r="C512" s="13"/>
      <c r="D512" s="13"/>
      <c r="E512" s="1"/>
      <c r="F512" s="1"/>
      <c r="G512" s="33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33"/>
      <c r="W512" s="3"/>
      <c r="X512" s="14"/>
      <c r="Y512" s="15"/>
      <c r="Z512" s="15"/>
      <c r="AA512" s="38"/>
      <c r="AB512" s="38"/>
      <c r="AC512" s="11"/>
      <c r="AD512" s="11"/>
    </row>
    <row r="513" spans="1:30" x14ac:dyDescent="0.25">
      <c r="A513" s="1"/>
      <c r="B513" s="13"/>
      <c r="C513" s="13"/>
      <c r="D513" s="13"/>
      <c r="E513" s="1"/>
      <c r="F513" s="1"/>
      <c r="G513" s="33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33"/>
      <c r="W513" s="3"/>
      <c r="X513" s="14"/>
      <c r="Y513" s="15"/>
      <c r="Z513" s="15"/>
      <c r="AA513" s="37"/>
      <c r="AB513" s="37"/>
      <c r="AC513" s="11"/>
      <c r="AD513" s="11"/>
    </row>
    <row r="514" spans="1:30" x14ac:dyDescent="0.25">
      <c r="A514" s="1"/>
      <c r="B514" s="13"/>
      <c r="C514" s="39"/>
      <c r="D514" s="13"/>
      <c r="E514" s="1"/>
      <c r="F514" s="1"/>
      <c r="G514" s="33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33"/>
      <c r="W514" s="3"/>
      <c r="X514" s="54"/>
      <c r="Y514" s="53"/>
      <c r="Z514" s="53"/>
      <c r="AA514" s="38"/>
      <c r="AB514" s="38"/>
      <c r="AC514" s="50"/>
      <c r="AD514" s="11"/>
    </row>
    <row r="515" spans="1:30" x14ac:dyDescent="0.25">
      <c r="A515" s="1"/>
      <c r="B515" s="13"/>
      <c r="C515" s="13"/>
      <c r="D515" s="13"/>
      <c r="E515" s="1"/>
      <c r="F515" s="1"/>
      <c r="G515" s="33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33"/>
      <c r="W515" s="3"/>
      <c r="X515" s="14"/>
      <c r="Y515" s="15"/>
      <c r="Z515" s="15"/>
      <c r="AA515" s="37"/>
      <c r="AB515" s="37"/>
      <c r="AC515" s="11"/>
      <c r="AD515" s="11"/>
    </row>
    <row r="516" spans="1:30" x14ac:dyDescent="0.25">
      <c r="A516" s="1"/>
      <c r="B516" s="13"/>
      <c r="C516" s="13"/>
      <c r="D516" s="13"/>
      <c r="E516" s="1"/>
      <c r="F516" s="1"/>
      <c r="G516" s="33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33"/>
      <c r="W516" s="3"/>
      <c r="X516" s="14"/>
      <c r="Y516" s="15"/>
      <c r="Z516" s="15"/>
      <c r="AA516" s="37"/>
      <c r="AB516" s="37"/>
      <c r="AC516" s="11"/>
      <c r="AD516" s="11"/>
    </row>
    <row r="517" spans="1:30" x14ac:dyDescent="0.25">
      <c r="A517" s="1"/>
      <c r="B517" s="13"/>
      <c r="C517" s="13"/>
      <c r="D517" s="13"/>
      <c r="E517" s="1"/>
      <c r="F517" s="1"/>
      <c r="G517" s="33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33"/>
      <c r="W517" s="3"/>
      <c r="X517" s="14"/>
      <c r="Y517" s="15"/>
      <c r="Z517" s="15"/>
      <c r="AA517" s="37"/>
      <c r="AB517" s="37"/>
      <c r="AC517" s="11"/>
      <c r="AD517" s="11"/>
    </row>
    <row r="518" spans="1:30" x14ac:dyDescent="0.25">
      <c r="A518" s="1"/>
      <c r="B518" s="13"/>
      <c r="C518" s="13"/>
      <c r="D518" s="13"/>
      <c r="E518" s="1"/>
      <c r="F518" s="1"/>
      <c r="G518" s="33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33"/>
      <c r="W518" s="3"/>
      <c r="X518" s="14"/>
      <c r="Y518" s="15"/>
      <c r="Z518" s="15"/>
      <c r="AA518" s="37"/>
      <c r="AB518" s="37"/>
    </row>
    <row r="519" spans="1:30" x14ac:dyDescent="0.25">
      <c r="A519" s="1"/>
      <c r="B519" s="13"/>
      <c r="C519" s="13"/>
      <c r="D519" s="13"/>
      <c r="E519" s="1"/>
      <c r="F519" s="1"/>
      <c r="G519" s="33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33"/>
      <c r="W519" s="3"/>
      <c r="X519" s="14"/>
      <c r="Y519" s="15"/>
      <c r="Z519" s="15"/>
      <c r="AA519" s="37"/>
      <c r="AB519" s="37"/>
    </row>
    <row r="520" spans="1:30" x14ac:dyDescent="0.25">
      <c r="A520" s="1"/>
      <c r="B520" s="13"/>
      <c r="C520" s="13"/>
      <c r="D520" s="13"/>
      <c r="E520" s="1"/>
      <c r="F520" s="1"/>
      <c r="G520" s="33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33"/>
      <c r="W520" s="3"/>
      <c r="X520" s="14"/>
      <c r="Y520" s="15"/>
      <c r="Z520" s="15"/>
      <c r="AA520" s="37"/>
      <c r="AB520" s="37"/>
    </row>
    <row r="521" spans="1:30" x14ac:dyDescent="0.25">
      <c r="A521" s="1"/>
      <c r="B521" s="13"/>
      <c r="C521" s="13"/>
      <c r="D521" s="13"/>
      <c r="E521" s="1"/>
      <c r="F521" s="1"/>
      <c r="G521" s="33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33"/>
      <c r="W521" s="3"/>
      <c r="X521" s="14"/>
      <c r="Y521" s="15"/>
      <c r="Z521" s="15"/>
      <c r="AA521" s="37"/>
      <c r="AB521" s="37"/>
    </row>
    <row r="522" spans="1:30" x14ac:dyDescent="0.25">
      <c r="A522" s="1"/>
      <c r="B522" s="13"/>
      <c r="C522" s="13"/>
      <c r="D522" s="13"/>
      <c r="E522" s="1"/>
      <c r="F522" s="1"/>
      <c r="G522" s="33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33"/>
      <c r="W522" s="3"/>
      <c r="X522" s="14"/>
      <c r="Y522" s="15"/>
      <c r="Z522" s="15"/>
      <c r="AA522" s="37"/>
      <c r="AB522" s="37"/>
    </row>
    <row r="523" spans="1:30" x14ac:dyDescent="0.25">
      <c r="A523" s="1"/>
      <c r="B523" s="13"/>
      <c r="C523" s="13"/>
      <c r="D523" s="13"/>
      <c r="E523" s="1"/>
      <c r="F523" s="1"/>
      <c r="G523" s="33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33"/>
      <c r="W523" s="3"/>
      <c r="X523" s="14"/>
      <c r="Y523" s="15"/>
      <c r="Z523" s="15"/>
      <c r="AA523" s="37"/>
      <c r="AB523" s="37"/>
    </row>
    <row r="524" spans="1:30" x14ac:dyDescent="0.25">
      <c r="A524" s="1"/>
      <c r="B524" s="13"/>
      <c r="C524" s="13"/>
      <c r="D524" s="13"/>
      <c r="E524" s="1"/>
      <c r="F524" s="1"/>
      <c r="G524" s="33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33"/>
      <c r="W524" s="3"/>
      <c r="X524" s="14"/>
      <c r="Y524" s="15"/>
      <c r="Z524" s="15"/>
      <c r="AA524" s="37"/>
      <c r="AB524" s="37"/>
    </row>
    <row r="525" spans="1:30" x14ac:dyDescent="0.25">
      <c r="A525" s="1"/>
      <c r="B525" s="13"/>
      <c r="C525" s="13"/>
      <c r="D525" s="13"/>
      <c r="E525" s="1"/>
      <c r="F525" s="1"/>
      <c r="G525" s="33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33"/>
      <c r="W525" s="3"/>
      <c r="X525" s="14"/>
      <c r="Y525" s="15"/>
      <c r="Z525" s="15"/>
      <c r="AA525" s="37"/>
      <c r="AB525" s="37"/>
    </row>
    <row r="526" spans="1:30" x14ac:dyDescent="0.25">
      <c r="A526" s="1"/>
      <c r="B526" s="13"/>
      <c r="C526" s="13"/>
      <c r="D526" s="13"/>
      <c r="E526" s="1"/>
      <c r="F526" s="1"/>
      <c r="G526" s="33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33"/>
      <c r="W526" s="3"/>
      <c r="X526" s="14"/>
      <c r="Y526" s="15"/>
      <c r="Z526" s="15"/>
      <c r="AA526" s="37"/>
      <c r="AB526" s="37"/>
    </row>
    <row r="527" spans="1:30" x14ac:dyDescent="0.25">
      <c r="A527" s="1"/>
      <c r="B527" s="13"/>
      <c r="C527" s="13"/>
      <c r="D527" s="13"/>
      <c r="E527" s="1"/>
      <c r="F527" s="1"/>
      <c r="G527" s="33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33"/>
      <c r="W527" s="3"/>
      <c r="X527" s="14"/>
      <c r="Y527" s="15"/>
      <c r="Z527" s="15"/>
      <c r="AA527" s="37"/>
      <c r="AB527" s="37"/>
    </row>
    <row r="528" spans="1:30" x14ac:dyDescent="0.25">
      <c r="A528" s="1"/>
      <c r="B528" s="13"/>
      <c r="C528" s="13"/>
      <c r="D528" s="13"/>
      <c r="E528" s="1"/>
      <c r="F528" s="1"/>
      <c r="G528" s="33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33"/>
      <c r="W528" s="3"/>
      <c r="X528" s="14"/>
      <c r="Y528" s="15"/>
      <c r="Z528" s="15"/>
      <c r="AA528" s="37"/>
      <c r="AB528" s="37"/>
    </row>
    <row r="529" spans="1:32" x14ac:dyDescent="0.25">
      <c r="A529" s="1"/>
      <c r="B529" s="13"/>
      <c r="C529" s="13"/>
      <c r="D529" s="13"/>
      <c r="E529" s="1"/>
      <c r="F529" s="1"/>
      <c r="G529" s="33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33"/>
      <c r="W529" s="3"/>
      <c r="X529" s="14"/>
      <c r="Y529" s="15"/>
      <c r="Z529" s="15"/>
      <c r="AA529" s="37"/>
      <c r="AB529" s="37"/>
    </row>
    <row r="530" spans="1:32" x14ac:dyDescent="0.25">
      <c r="A530" s="1"/>
      <c r="B530" s="13"/>
      <c r="C530" s="13"/>
      <c r="D530" s="13"/>
      <c r="E530" s="1"/>
      <c r="F530" s="1"/>
      <c r="G530" s="33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33"/>
      <c r="W530" s="3"/>
      <c r="X530" s="14"/>
      <c r="Y530" s="15"/>
      <c r="Z530" s="15"/>
      <c r="AA530" s="37"/>
      <c r="AB530" s="37"/>
    </row>
    <row r="531" spans="1:32" x14ac:dyDescent="0.25">
      <c r="A531" s="1"/>
      <c r="B531" s="13"/>
      <c r="C531" s="13"/>
      <c r="D531" s="13"/>
      <c r="E531" s="1"/>
      <c r="F531" s="1"/>
      <c r="G531" s="33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33"/>
      <c r="W531" s="3"/>
      <c r="X531" s="14"/>
      <c r="Y531" s="15"/>
      <c r="Z531" s="15"/>
      <c r="AA531" s="37"/>
      <c r="AB531" s="37"/>
    </row>
    <row r="532" spans="1:32" x14ac:dyDescent="0.25">
      <c r="A532" s="1"/>
      <c r="B532" s="13"/>
      <c r="C532" s="13"/>
      <c r="D532" s="13"/>
      <c r="E532" s="1"/>
      <c r="F532" s="1"/>
      <c r="G532" s="33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33"/>
      <c r="W532" s="3"/>
      <c r="X532" s="14"/>
      <c r="Y532" s="15"/>
      <c r="Z532" s="15"/>
      <c r="AA532" s="37"/>
      <c r="AB532" s="37"/>
    </row>
    <row r="533" spans="1:32" x14ac:dyDescent="0.25">
      <c r="A533" s="1"/>
      <c r="B533" s="13"/>
      <c r="C533" s="13"/>
      <c r="D533" s="39"/>
      <c r="E533" s="40"/>
      <c r="F533" s="40"/>
      <c r="G533" s="41"/>
      <c r="H533" s="40"/>
      <c r="I533" s="40"/>
      <c r="J533" s="40"/>
      <c r="K533" s="40"/>
      <c r="L533" s="40"/>
      <c r="M533" s="40"/>
      <c r="N533" s="40"/>
      <c r="O533" s="40"/>
      <c r="P533" s="40"/>
      <c r="Q533" s="40"/>
      <c r="R533" s="40"/>
      <c r="S533" s="40"/>
      <c r="T533" s="40"/>
      <c r="U533" s="1"/>
      <c r="V533" s="33"/>
      <c r="W533" s="3"/>
      <c r="X533" s="44"/>
      <c r="Y533" s="45"/>
      <c r="Z533" s="45"/>
      <c r="AA533" s="46"/>
      <c r="AB533" s="46"/>
      <c r="AC533" s="42"/>
      <c r="AD533" s="42"/>
      <c r="AE533" s="98"/>
      <c r="AF533" s="42"/>
    </row>
    <row r="534" spans="1:32" x14ac:dyDescent="0.25">
      <c r="A534" s="1"/>
      <c r="B534" s="13"/>
      <c r="C534" s="13"/>
      <c r="D534" s="13"/>
      <c r="E534" s="1"/>
      <c r="F534" s="1"/>
      <c r="G534" s="33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33"/>
      <c r="W534" s="3"/>
      <c r="X534" s="14"/>
      <c r="Y534" s="15"/>
      <c r="Z534" s="15"/>
      <c r="AA534" s="37"/>
      <c r="AB534" s="37"/>
    </row>
    <row r="535" spans="1:32" x14ac:dyDescent="0.25">
      <c r="A535" s="1"/>
      <c r="B535" s="13"/>
      <c r="C535" s="13"/>
      <c r="D535" s="13"/>
      <c r="E535" s="1"/>
      <c r="F535" s="1"/>
      <c r="G535" s="33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33"/>
      <c r="W535" s="3"/>
      <c r="X535" s="14"/>
      <c r="Y535" s="15"/>
      <c r="Z535" s="15"/>
      <c r="AA535" s="37"/>
      <c r="AB535" s="37"/>
    </row>
    <row r="536" spans="1:32" x14ac:dyDescent="0.25">
      <c r="A536" s="1"/>
      <c r="B536" s="13"/>
      <c r="C536" s="13"/>
      <c r="D536" s="13"/>
      <c r="E536" s="1"/>
      <c r="F536" s="1"/>
      <c r="G536" s="33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33"/>
      <c r="W536" s="3"/>
      <c r="X536" s="14"/>
      <c r="Y536" s="15"/>
      <c r="Z536" s="15"/>
      <c r="AA536" s="37"/>
      <c r="AB536" s="37"/>
    </row>
    <row r="537" spans="1:32" x14ac:dyDescent="0.25">
      <c r="A537" s="1"/>
      <c r="B537" s="13"/>
      <c r="C537" s="13"/>
      <c r="D537" s="13"/>
      <c r="E537" s="1"/>
      <c r="F537" s="1"/>
      <c r="G537" s="33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33"/>
      <c r="W537" s="3"/>
      <c r="X537" s="14"/>
      <c r="Y537" s="15"/>
      <c r="Z537" s="15"/>
      <c r="AA537" s="37"/>
      <c r="AB537" s="37"/>
    </row>
    <row r="538" spans="1:32" x14ac:dyDescent="0.25">
      <c r="A538" s="1"/>
      <c r="B538" s="13"/>
      <c r="C538" s="39"/>
      <c r="D538" s="13"/>
      <c r="E538" s="1"/>
      <c r="F538" s="1"/>
      <c r="G538" s="33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33"/>
      <c r="W538" s="3"/>
      <c r="X538" s="54"/>
      <c r="Y538" s="53"/>
      <c r="Z538" s="53"/>
      <c r="AA538" s="38"/>
      <c r="AB538" s="38"/>
      <c r="AC538" s="55"/>
    </row>
    <row r="539" spans="1:32" x14ac:dyDescent="0.25">
      <c r="A539" s="1"/>
      <c r="B539" s="13"/>
      <c r="C539" s="13"/>
      <c r="D539" s="13"/>
      <c r="E539" s="1"/>
      <c r="F539" s="1"/>
      <c r="G539" s="33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33"/>
      <c r="W539" s="3"/>
      <c r="X539" s="14"/>
      <c r="Y539" s="15"/>
      <c r="Z539" s="15"/>
      <c r="AA539" s="37"/>
      <c r="AB539" s="37"/>
    </row>
    <row r="540" spans="1:32" x14ac:dyDescent="0.25">
      <c r="A540" s="1"/>
      <c r="B540" s="13"/>
      <c r="C540" s="13"/>
      <c r="D540" s="13"/>
      <c r="E540" s="1"/>
      <c r="F540" s="1"/>
      <c r="G540" s="33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33"/>
      <c r="W540" s="3"/>
      <c r="X540" s="14"/>
      <c r="Y540" s="15"/>
      <c r="Z540" s="15"/>
      <c r="AA540" s="37"/>
      <c r="AB540" s="37"/>
    </row>
    <row r="541" spans="1:32" x14ac:dyDescent="0.25">
      <c r="A541" s="1"/>
      <c r="B541" s="13"/>
      <c r="C541" s="13"/>
      <c r="D541" s="13"/>
      <c r="E541" s="1"/>
      <c r="F541" s="1"/>
      <c r="G541" s="33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33"/>
      <c r="W541" s="3"/>
      <c r="X541" s="14"/>
      <c r="Y541" s="15"/>
      <c r="Z541" s="15"/>
      <c r="AA541" s="37"/>
      <c r="AB541" s="37"/>
    </row>
    <row r="542" spans="1:32" x14ac:dyDescent="0.25">
      <c r="A542" s="1"/>
      <c r="B542" s="13"/>
      <c r="C542" s="13"/>
      <c r="D542" s="13"/>
      <c r="E542" s="1"/>
      <c r="F542" s="1"/>
      <c r="G542" s="33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33"/>
      <c r="W542" s="3"/>
      <c r="X542" s="14"/>
      <c r="Y542" s="15"/>
      <c r="Z542" s="15"/>
      <c r="AA542" s="37"/>
      <c r="AB542" s="37"/>
    </row>
    <row r="543" spans="1:32" x14ac:dyDescent="0.25">
      <c r="A543" s="1"/>
      <c r="B543" s="13"/>
      <c r="C543" s="13"/>
      <c r="D543" s="13"/>
      <c r="E543" s="1"/>
      <c r="F543" s="1"/>
      <c r="G543" s="33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33"/>
      <c r="W543" s="3"/>
      <c r="X543" s="14"/>
      <c r="Y543" s="15"/>
      <c r="Z543" s="15"/>
      <c r="AA543" s="37"/>
      <c r="AB543" s="37"/>
    </row>
    <row r="544" spans="1:32" x14ac:dyDescent="0.25">
      <c r="A544" s="1"/>
      <c r="B544" s="13"/>
      <c r="C544" s="13"/>
      <c r="D544" s="13"/>
      <c r="E544" s="1"/>
      <c r="F544" s="1"/>
      <c r="G544" s="33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33"/>
      <c r="W544" s="3"/>
      <c r="X544" s="14"/>
      <c r="Y544" s="15"/>
      <c r="Z544" s="15"/>
      <c r="AA544" s="37"/>
      <c r="AB544" s="37"/>
    </row>
    <row r="545" spans="1:32" x14ac:dyDescent="0.25">
      <c r="A545" s="1"/>
      <c r="B545" s="13"/>
      <c r="C545" s="13"/>
      <c r="D545" s="13"/>
      <c r="E545" s="1"/>
      <c r="F545" s="1"/>
      <c r="G545" s="33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33"/>
      <c r="W545" s="3"/>
      <c r="X545" s="14"/>
      <c r="Y545" s="15"/>
      <c r="Z545" s="15"/>
      <c r="AA545" s="37"/>
      <c r="AB545" s="37"/>
    </row>
    <row r="546" spans="1:32" x14ac:dyDescent="0.25">
      <c r="A546" s="1"/>
      <c r="B546" s="13"/>
      <c r="C546" s="13"/>
      <c r="D546" s="13"/>
      <c r="E546" s="1"/>
      <c r="F546" s="1"/>
      <c r="G546" s="33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33"/>
      <c r="W546" s="3"/>
      <c r="X546" s="14"/>
      <c r="Y546" s="15"/>
      <c r="Z546" s="15"/>
      <c r="AA546" s="37"/>
      <c r="AB546" s="37"/>
    </row>
    <row r="547" spans="1:32" x14ac:dyDescent="0.25">
      <c r="A547" s="1"/>
      <c r="B547" s="13"/>
      <c r="C547" s="13"/>
      <c r="D547" s="13"/>
      <c r="E547" s="1"/>
      <c r="F547" s="1"/>
      <c r="G547" s="33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33"/>
      <c r="W547" s="3"/>
      <c r="X547" s="14"/>
      <c r="Y547" s="15"/>
      <c r="Z547" s="15"/>
      <c r="AA547" s="37"/>
      <c r="AB547" s="37"/>
    </row>
    <row r="548" spans="1:32" x14ac:dyDescent="0.25">
      <c r="A548" s="1"/>
      <c r="B548" s="13"/>
      <c r="C548" s="13"/>
      <c r="D548" s="13"/>
      <c r="E548" s="1"/>
      <c r="F548" s="1"/>
      <c r="G548" s="33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33"/>
      <c r="W548" s="3"/>
      <c r="X548" s="14"/>
      <c r="Y548" s="15"/>
      <c r="Z548" s="15"/>
      <c r="AA548" s="37"/>
      <c r="AB548" s="37"/>
    </row>
    <row r="549" spans="1:32" x14ac:dyDescent="0.25">
      <c r="A549" s="1"/>
      <c r="B549" s="13"/>
      <c r="C549" s="13"/>
      <c r="D549" s="13"/>
      <c r="E549" s="1"/>
      <c r="F549" s="1"/>
      <c r="G549" s="33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33"/>
      <c r="W549" s="3"/>
      <c r="X549" s="14"/>
      <c r="Y549" s="15"/>
      <c r="Z549" s="15"/>
      <c r="AA549" s="37"/>
      <c r="AB549" s="37"/>
    </row>
    <row r="550" spans="1:32" x14ac:dyDescent="0.25">
      <c r="A550" s="1"/>
      <c r="B550" s="13"/>
      <c r="C550" s="13"/>
      <c r="D550" s="13"/>
      <c r="E550" s="1"/>
      <c r="F550" s="1"/>
      <c r="G550" s="33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33"/>
      <c r="W550" s="3"/>
      <c r="X550" s="14"/>
      <c r="Y550" s="15"/>
      <c r="Z550" s="15"/>
      <c r="AA550" s="37"/>
      <c r="AB550" s="37"/>
    </row>
    <row r="551" spans="1:32" x14ac:dyDescent="0.25">
      <c r="A551" s="1"/>
      <c r="B551" s="13"/>
      <c r="C551" s="13"/>
      <c r="D551" s="13"/>
      <c r="E551" s="1"/>
      <c r="F551" s="1"/>
      <c r="G551" s="33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33"/>
      <c r="W551" s="3"/>
      <c r="X551" s="14"/>
      <c r="Y551" s="15"/>
      <c r="Z551" s="15"/>
      <c r="AA551" s="37"/>
      <c r="AB551" s="37"/>
    </row>
    <row r="552" spans="1:32" x14ac:dyDescent="0.25">
      <c r="A552" s="1"/>
      <c r="B552" s="13"/>
      <c r="C552" s="13"/>
      <c r="D552" s="13"/>
      <c r="E552" s="1"/>
      <c r="F552" s="1"/>
      <c r="G552" s="33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33"/>
      <c r="W552" s="3"/>
      <c r="X552" s="14"/>
      <c r="Y552" s="15"/>
      <c r="Z552" s="15"/>
      <c r="AA552" s="37"/>
      <c r="AB552" s="37"/>
    </row>
    <row r="553" spans="1:32" x14ac:dyDescent="0.25">
      <c r="A553" s="1"/>
      <c r="B553" s="13"/>
      <c r="C553" s="13"/>
      <c r="D553" s="13"/>
      <c r="E553" s="1"/>
      <c r="F553" s="1"/>
      <c r="G553" s="33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33"/>
      <c r="W553" s="3"/>
      <c r="X553" s="14"/>
      <c r="Y553" s="15"/>
      <c r="Z553" s="15"/>
      <c r="AA553" s="37"/>
      <c r="AB553" s="37"/>
    </row>
    <row r="554" spans="1:32" x14ac:dyDescent="0.25">
      <c r="A554" s="1"/>
      <c r="B554" s="13"/>
      <c r="C554" s="13"/>
      <c r="D554" s="13"/>
      <c r="E554" s="1"/>
      <c r="F554" s="1"/>
      <c r="G554" s="33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33"/>
      <c r="W554" s="3"/>
      <c r="X554" s="14"/>
      <c r="Y554" s="15"/>
      <c r="Z554" s="15"/>
      <c r="AA554" s="37"/>
      <c r="AB554" s="37"/>
    </row>
    <row r="555" spans="1:32" x14ac:dyDescent="0.25">
      <c r="A555" s="1"/>
      <c r="B555" s="13"/>
      <c r="C555" s="13"/>
      <c r="D555" s="13"/>
      <c r="E555" s="1"/>
      <c r="F555" s="1"/>
      <c r="G555" s="33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33"/>
      <c r="W555" s="3"/>
      <c r="X555" s="14"/>
      <c r="Y555" s="15"/>
      <c r="Z555" s="15"/>
      <c r="AA555" s="37"/>
      <c r="AB555" s="37"/>
    </row>
    <row r="556" spans="1:32" x14ac:dyDescent="0.25">
      <c r="A556" s="1"/>
      <c r="B556" s="13"/>
      <c r="C556" s="13"/>
      <c r="D556" s="13"/>
      <c r="E556" s="1"/>
      <c r="F556" s="1"/>
      <c r="G556" s="33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33"/>
      <c r="W556" s="3"/>
      <c r="X556" s="14"/>
      <c r="Y556" s="15"/>
      <c r="Z556" s="15"/>
      <c r="AA556" s="37"/>
      <c r="AB556" s="37"/>
    </row>
    <row r="557" spans="1:32" x14ac:dyDescent="0.25">
      <c r="A557" s="1"/>
      <c r="B557" s="51"/>
      <c r="C557" s="13"/>
      <c r="D557" s="39"/>
      <c r="E557" s="40"/>
      <c r="F557" s="40"/>
      <c r="G557" s="41"/>
      <c r="H557" s="40"/>
      <c r="I557" s="40"/>
      <c r="J557" s="40"/>
      <c r="K557" s="40"/>
      <c r="L557" s="40"/>
      <c r="M557" s="40"/>
      <c r="N557" s="40"/>
      <c r="O557" s="40"/>
      <c r="P557" s="40"/>
      <c r="Q557" s="40"/>
      <c r="R557" s="40"/>
      <c r="S557" s="40"/>
      <c r="T557" s="40"/>
      <c r="U557" s="1"/>
      <c r="V557" s="33"/>
      <c r="W557" s="3"/>
      <c r="X557" s="44"/>
      <c r="Y557" s="45"/>
      <c r="Z557" s="45"/>
      <c r="AA557" s="46"/>
      <c r="AB557" s="46"/>
      <c r="AC557" s="42"/>
      <c r="AD557" s="42"/>
      <c r="AE557" s="98"/>
      <c r="AF557" s="42"/>
    </row>
    <row r="558" spans="1:32" x14ac:dyDescent="0.25">
      <c r="A558" s="1"/>
      <c r="B558" s="51"/>
      <c r="C558" s="13"/>
      <c r="D558" s="13"/>
      <c r="E558" s="1"/>
      <c r="F558" s="1"/>
      <c r="G558" s="33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33"/>
      <c r="W558" s="3"/>
      <c r="X558" s="14"/>
      <c r="Y558" s="15"/>
      <c r="Z558" s="15"/>
      <c r="AA558" s="37"/>
      <c r="AB558" s="37"/>
    </row>
    <row r="559" spans="1:32" x14ac:dyDescent="0.25">
      <c r="A559" s="1"/>
      <c r="B559" s="51"/>
      <c r="C559" s="13"/>
      <c r="D559" s="13"/>
      <c r="E559" s="1"/>
      <c r="F559" s="1"/>
      <c r="G559" s="33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33"/>
      <c r="W559" s="3"/>
      <c r="X559" s="14"/>
      <c r="Y559" s="15"/>
      <c r="Z559" s="15"/>
      <c r="AA559" s="37"/>
      <c r="AB559" s="37"/>
    </row>
    <row r="560" spans="1:32" x14ac:dyDescent="0.25">
      <c r="A560" s="1"/>
      <c r="B560" s="51"/>
      <c r="C560" s="13"/>
      <c r="D560" s="13"/>
      <c r="E560" s="1"/>
      <c r="F560" s="1"/>
      <c r="G560" s="33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33"/>
      <c r="W560" s="3"/>
      <c r="X560" s="14"/>
      <c r="Y560" s="15"/>
      <c r="Z560" s="15"/>
      <c r="AA560" s="37"/>
      <c r="AB560" s="37"/>
    </row>
    <row r="561" spans="1:29" x14ac:dyDescent="0.25">
      <c r="A561" s="1"/>
      <c r="B561" s="51"/>
      <c r="C561" s="13"/>
      <c r="D561" s="13"/>
      <c r="E561" s="1"/>
      <c r="F561" s="1"/>
      <c r="G561" s="33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33"/>
      <c r="W561" s="3"/>
      <c r="X561" s="14"/>
      <c r="Y561" s="15"/>
      <c r="Z561" s="15"/>
      <c r="AA561" s="37"/>
      <c r="AB561" s="37"/>
    </row>
    <row r="562" spans="1:29" x14ac:dyDescent="0.25">
      <c r="A562" s="1"/>
      <c r="B562" s="51"/>
      <c r="C562" s="39"/>
      <c r="D562" s="13"/>
      <c r="E562" s="1"/>
      <c r="F562" s="1"/>
      <c r="G562" s="33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33"/>
      <c r="W562" s="3"/>
      <c r="X562" s="54"/>
      <c r="Y562" s="53"/>
      <c r="Z562" s="53"/>
      <c r="AA562" s="38"/>
      <c r="AB562" s="38"/>
      <c r="AC562" s="55"/>
    </row>
    <row r="563" spans="1:29" x14ac:dyDescent="0.25">
      <c r="A563" s="1"/>
      <c r="B563" s="51"/>
      <c r="C563" s="13"/>
      <c r="D563" s="13"/>
      <c r="E563" s="1"/>
      <c r="F563" s="1"/>
      <c r="G563" s="33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33"/>
      <c r="W563" s="3"/>
      <c r="X563" s="14"/>
      <c r="Y563" s="15"/>
      <c r="Z563" s="15"/>
      <c r="AA563" s="37"/>
      <c r="AB563" s="37"/>
    </row>
    <row r="564" spans="1:29" x14ac:dyDescent="0.25">
      <c r="A564" s="1"/>
      <c r="B564" s="51"/>
      <c r="C564" s="13"/>
      <c r="D564" s="13"/>
      <c r="E564" s="1"/>
      <c r="F564" s="1"/>
      <c r="G564" s="33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33"/>
      <c r="W564" s="3"/>
      <c r="X564" s="14"/>
      <c r="Y564" s="15"/>
      <c r="Z564" s="15"/>
      <c r="AA564" s="37"/>
      <c r="AB564" s="37"/>
    </row>
    <row r="565" spans="1:29" x14ac:dyDescent="0.25">
      <c r="A565" s="1"/>
      <c r="B565" s="51"/>
      <c r="C565" s="13"/>
      <c r="D565" s="13"/>
      <c r="E565" s="1"/>
      <c r="F565" s="1"/>
      <c r="G565" s="33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33"/>
      <c r="W565" s="3"/>
      <c r="X565" s="14"/>
      <c r="Y565" s="15"/>
      <c r="Z565" s="15"/>
      <c r="AA565" s="37"/>
      <c r="AB565" s="37"/>
    </row>
    <row r="566" spans="1:29" x14ac:dyDescent="0.25">
      <c r="A566" s="1"/>
      <c r="B566" s="51"/>
      <c r="C566" s="13"/>
      <c r="D566" s="13"/>
      <c r="E566" s="1"/>
      <c r="F566" s="1"/>
      <c r="G566" s="33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33"/>
      <c r="W566" s="3"/>
      <c r="X566" s="14"/>
      <c r="Y566" s="15"/>
      <c r="Z566" s="15"/>
      <c r="AA566" s="37"/>
      <c r="AB566" s="37"/>
    </row>
    <row r="567" spans="1:29" x14ac:dyDescent="0.25">
      <c r="A567" s="1"/>
      <c r="B567" s="51"/>
      <c r="C567" s="13"/>
      <c r="D567" s="13"/>
      <c r="E567" s="1"/>
      <c r="F567" s="1"/>
      <c r="G567" s="33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33"/>
      <c r="W567" s="3"/>
      <c r="X567" s="14"/>
      <c r="Y567" s="15"/>
      <c r="Z567" s="15"/>
      <c r="AA567" s="37"/>
      <c r="AB567" s="37"/>
    </row>
    <row r="568" spans="1:29" x14ac:dyDescent="0.25">
      <c r="A568" s="1"/>
      <c r="B568" s="51"/>
      <c r="C568" s="13"/>
      <c r="D568" s="13"/>
      <c r="E568" s="1"/>
      <c r="F568" s="1"/>
      <c r="G568" s="33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33"/>
      <c r="W568" s="3"/>
      <c r="X568" s="14"/>
      <c r="Y568" s="15"/>
      <c r="Z568" s="15"/>
      <c r="AA568" s="37"/>
      <c r="AB568" s="37"/>
    </row>
    <row r="569" spans="1:29" x14ac:dyDescent="0.25">
      <c r="A569" s="1"/>
      <c r="B569" s="51"/>
      <c r="C569" s="13"/>
      <c r="D569" s="13"/>
      <c r="E569" s="1"/>
      <c r="F569" s="1"/>
      <c r="G569" s="33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33"/>
      <c r="W569" s="3"/>
      <c r="X569" s="14"/>
      <c r="Y569" s="15"/>
      <c r="Z569" s="15"/>
      <c r="AA569" s="37"/>
      <c r="AB569" s="37"/>
    </row>
    <row r="570" spans="1:29" x14ac:dyDescent="0.25">
      <c r="A570" s="1"/>
      <c r="B570" s="51"/>
      <c r="C570" s="13"/>
      <c r="D570" s="13"/>
      <c r="E570" s="1"/>
      <c r="F570" s="1"/>
      <c r="G570" s="33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33"/>
      <c r="W570" s="3"/>
      <c r="X570" s="14"/>
      <c r="Y570" s="15"/>
      <c r="Z570" s="15"/>
      <c r="AA570" s="37"/>
      <c r="AB570" s="37"/>
    </row>
    <row r="571" spans="1:29" x14ac:dyDescent="0.25">
      <c r="A571" s="1"/>
      <c r="B571" s="51"/>
      <c r="C571" s="13"/>
      <c r="D571" s="13"/>
      <c r="E571" s="1"/>
      <c r="F571" s="1"/>
      <c r="G571" s="33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33"/>
      <c r="W571" s="3"/>
      <c r="X571" s="14"/>
      <c r="Y571" s="15"/>
      <c r="Z571" s="15"/>
      <c r="AA571" s="37"/>
      <c r="AB571" s="37"/>
    </row>
    <row r="572" spans="1:29" x14ac:dyDescent="0.25">
      <c r="A572" s="1"/>
      <c r="B572" s="51"/>
      <c r="C572" s="13"/>
      <c r="D572" s="13"/>
      <c r="E572" s="1"/>
      <c r="F572" s="1"/>
      <c r="G572" s="33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33"/>
      <c r="W572" s="3"/>
      <c r="X572" s="14"/>
      <c r="Y572" s="15"/>
      <c r="Z572" s="15"/>
      <c r="AA572" s="37"/>
      <c r="AB572" s="37"/>
    </row>
    <row r="573" spans="1:29" x14ac:dyDescent="0.25">
      <c r="A573" s="1"/>
      <c r="B573" s="51"/>
      <c r="C573" s="13"/>
      <c r="D573" s="13"/>
      <c r="E573" s="1"/>
      <c r="F573" s="1"/>
      <c r="G573" s="33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33"/>
      <c r="W573" s="3"/>
      <c r="X573" s="14"/>
      <c r="Y573" s="15"/>
      <c r="Z573" s="15"/>
      <c r="AA573" s="37"/>
      <c r="AB573" s="37"/>
    </row>
    <row r="574" spans="1:29" x14ac:dyDescent="0.25">
      <c r="A574" s="1"/>
      <c r="B574" s="51"/>
      <c r="C574" s="13"/>
      <c r="D574" s="13"/>
      <c r="E574" s="1"/>
      <c r="F574" s="1"/>
      <c r="G574" s="33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33"/>
      <c r="W574" s="3"/>
      <c r="X574" s="14"/>
      <c r="Y574" s="15"/>
      <c r="Z574" s="15"/>
      <c r="AA574" s="37"/>
      <c r="AB574" s="37"/>
    </row>
    <row r="575" spans="1:29" x14ac:dyDescent="0.25">
      <c r="A575" s="1"/>
      <c r="B575" s="51"/>
      <c r="C575" s="13"/>
      <c r="D575" s="13"/>
      <c r="E575" s="1"/>
      <c r="F575" s="1"/>
      <c r="G575" s="33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33"/>
      <c r="W575" s="3"/>
      <c r="X575" s="14"/>
      <c r="Y575" s="15"/>
      <c r="Z575" s="15"/>
      <c r="AA575" s="37"/>
      <c r="AB575" s="37"/>
    </row>
    <row r="576" spans="1:29" x14ac:dyDescent="0.25">
      <c r="A576" s="1"/>
      <c r="B576" s="51"/>
      <c r="C576" s="13"/>
      <c r="D576" s="13"/>
      <c r="E576" s="1"/>
      <c r="F576" s="1"/>
      <c r="G576" s="33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33"/>
      <c r="W576" s="3"/>
      <c r="X576" s="14"/>
      <c r="Y576" s="15"/>
      <c r="Z576" s="15"/>
      <c r="AA576" s="37"/>
      <c r="AB576" s="37"/>
    </row>
    <row r="577" spans="1:32" x14ac:dyDescent="0.25">
      <c r="A577" s="1"/>
      <c r="B577" s="51"/>
      <c r="C577" s="13"/>
      <c r="D577" s="13"/>
      <c r="E577" s="1"/>
      <c r="F577" s="1"/>
      <c r="G577" s="33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33"/>
      <c r="W577" s="3"/>
      <c r="X577" s="14"/>
      <c r="Y577" s="15"/>
      <c r="Z577" s="15"/>
      <c r="AA577" s="37"/>
      <c r="AB577" s="37"/>
    </row>
    <row r="578" spans="1:32" x14ac:dyDescent="0.25">
      <c r="A578" s="1"/>
      <c r="B578" s="51"/>
      <c r="C578" s="13"/>
      <c r="D578" s="13"/>
      <c r="E578" s="1"/>
      <c r="F578" s="1"/>
      <c r="G578" s="33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33"/>
      <c r="W578" s="3"/>
      <c r="X578" s="14"/>
      <c r="Y578" s="15"/>
      <c r="Z578" s="15"/>
      <c r="AA578" s="37"/>
      <c r="AB578" s="37"/>
    </row>
    <row r="579" spans="1:32" x14ac:dyDescent="0.25">
      <c r="A579" s="1"/>
      <c r="B579" s="51"/>
      <c r="C579" s="13"/>
      <c r="D579" s="13"/>
      <c r="E579" s="1"/>
      <c r="F579" s="1"/>
      <c r="G579" s="33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33"/>
      <c r="W579" s="3"/>
      <c r="X579" s="14"/>
      <c r="Y579" s="15"/>
      <c r="Z579" s="15"/>
      <c r="AA579" s="37"/>
      <c r="AB579" s="37"/>
    </row>
    <row r="580" spans="1:32" x14ac:dyDescent="0.25">
      <c r="A580" s="1"/>
      <c r="B580" s="51"/>
      <c r="C580" s="13"/>
      <c r="D580" s="13"/>
      <c r="E580" s="1"/>
      <c r="F580" s="1"/>
      <c r="G580" s="33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33"/>
      <c r="W580" s="3"/>
      <c r="X580" s="14"/>
      <c r="Y580" s="15"/>
      <c r="Z580" s="15"/>
      <c r="AA580" s="37"/>
      <c r="AB580" s="37"/>
    </row>
    <row r="581" spans="1:32" x14ac:dyDescent="0.25">
      <c r="A581" s="1"/>
      <c r="B581" s="51"/>
      <c r="C581" s="13"/>
      <c r="D581" s="39"/>
      <c r="E581" s="40"/>
      <c r="F581" s="40"/>
      <c r="G581" s="41"/>
      <c r="H581" s="40"/>
      <c r="I581" s="40"/>
      <c r="J581" s="40"/>
      <c r="K581" s="40"/>
      <c r="L581" s="40"/>
      <c r="M581" s="40"/>
      <c r="N581" s="40"/>
      <c r="O581" s="40"/>
      <c r="P581" s="40"/>
      <c r="Q581" s="40"/>
      <c r="R581" s="40"/>
      <c r="S581" s="40"/>
      <c r="T581" s="40"/>
      <c r="U581" s="1"/>
      <c r="V581" s="33"/>
      <c r="W581" s="3"/>
      <c r="X581" s="44"/>
      <c r="Y581" s="45"/>
      <c r="Z581" s="45"/>
      <c r="AA581" s="46"/>
      <c r="AB581" s="46"/>
      <c r="AC581" s="42"/>
      <c r="AD581" s="42"/>
      <c r="AE581" s="98"/>
      <c r="AF581" s="42"/>
    </row>
    <row r="582" spans="1:32" x14ac:dyDescent="0.25">
      <c r="A582" s="1"/>
      <c r="B582" s="51"/>
      <c r="C582" s="13"/>
      <c r="D582" s="13"/>
      <c r="E582" s="1"/>
      <c r="F582" s="1"/>
      <c r="G582" s="33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33"/>
      <c r="W582" s="3"/>
      <c r="X582" s="14"/>
      <c r="Y582" s="15"/>
      <c r="Z582" s="15"/>
      <c r="AA582" s="37"/>
      <c r="AB582" s="37"/>
    </row>
    <row r="583" spans="1:32" x14ac:dyDescent="0.25">
      <c r="A583" s="1"/>
      <c r="B583" s="51"/>
      <c r="C583" s="13"/>
      <c r="D583" s="13"/>
      <c r="E583" s="1"/>
      <c r="F583" s="1"/>
      <c r="G583" s="33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33"/>
      <c r="W583" s="3"/>
      <c r="X583" s="14"/>
      <c r="Y583" s="15"/>
      <c r="Z583" s="15"/>
      <c r="AA583" s="37"/>
      <c r="AB583" s="37"/>
    </row>
    <row r="584" spans="1:32" x14ac:dyDescent="0.25">
      <c r="A584" s="1"/>
      <c r="B584" s="51"/>
      <c r="C584" s="13"/>
      <c r="D584" s="13"/>
      <c r="E584" s="1"/>
      <c r="F584" s="1"/>
      <c r="G584" s="33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33"/>
      <c r="W584" s="3"/>
      <c r="X584" s="14"/>
      <c r="Y584" s="15"/>
      <c r="Z584" s="15"/>
      <c r="AA584" s="37"/>
      <c r="AB584" s="37"/>
    </row>
    <row r="585" spans="1:32" x14ac:dyDescent="0.25">
      <c r="A585" s="1"/>
      <c r="B585" s="51"/>
      <c r="C585" s="13"/>
      <c r="D585" s="13"/>
      <c r="E585" s="1"/>
      <c r="F585" s="1"/>
      <c r="G585" s="33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33"/>
      <c r="W585" s="3"/>
      <c r="X585" s="14"/>
      <c r="Y585" s="15"/>
      <c r="Z585" s="15"/>
      <c r="AA585" s="37"/>
      <c r="AB585" s="37"/>
    </row>
    <row r="586" spans="1:32" x14ac:dyDescent="0.25">
      <c r="A586" s="1"/>
      <c r="B586" s="51"/>
      <c r="C586" s="39"/>
      <c r="D586" s="13"/>
      <c r="E586" s="1"/>
      <c r="F586" s="1"/>
      <c r="G586" s="33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33"/>
      <c r="W586" s="3"/>
      <c r="X586" s="54"/>
      <c r="Y586" s="53"/>
      <c r="Z586" s="53"/>
      <c r="AA586" s="38"/>
      <c r="AB586" s="38"/>
      <c r="AC586" s="55"/>
    </row>
    <row r="587" spans="1:32" x14ac:dyDescent="0.25">
      <c r="A587" s="1"/>
      <c r="B587" s="51"/>
      <c r="C587" s="13"/>
      <c r="D587" s="13"/>
      <c r="E587" s="1"/>
      <c r="F587" s="1"/>
      <c r="G587" s="33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33"/>
      <c r="W587" s="3"/>
      <c r="X587" s="14"/>
      <c r="Y587" s="15"/>
      <c r="Z587" s="15"/>
      <c r="AA587" s="37"/>
      <c r="AB587" s="37"/>
    </row>
    <row r="588" spans="1:32" x14ac:dyDescent="0.25">
      <c r="A588" s="1"/>
      <c r="B588" s="51"/>
      <c r="C588" s="13"/>
      <c r="D588" s="13"/>
      <c r="E588" s="1"/>
      <c r="F588" s="1"/>
      <c r="G588" s="33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33"/>
      <c r="W588" s="3"/>
      <c r="X588" s="14"/>
      <c r="Y588" s="15"/>
      <c r="Z588" s="15"/>
      <c r="AA588" s="37"/>
      <c r="AB588" s="37"/>
    </row>
    <row r="589" spans="1:32" x14ac:dyDescent="0.25">
      <c r="A589" s="1"/>
      <c r="B589" s="51"/>
      <c r="C589" s="13"/>
      <c r="D589" s="13"/>
      <c r="E589" s="1"/>
      <c r="F589" s="1"/>
      <c r="G589" s="33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33"/>
      <c r="W589" s="3"/>
      <c r="X589" s="14"/>
      <c r="Y589" s="15"/>
      <c r="Z589" s="15"/>
      <c r="AA589" s="37"/>
      <c r="AB589" s="37"/>
    </row>
    <row r="590" spans="1:32" x14ac:dyDescent="0.25">
      <c r="A590" s="1"/>
      <c r="B590" s="51"/>
      <c r="C590" s="13"/>
      <c r="D590" s="13"/>
      <c r="E590" s="1"/>
      <c r="F590" s="1"/>
      <c r="G590" s="33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33"/>
      <c r="W590" s="3"/>
      <c r="X590" s="14"/>
      <c r="Y590" s="15"/>
      <c r="Z590" s="15"/>
      <c r="AA590" s="37"/>
      <c r="AB590" s="37"/>
    </row>
    <row r="591" spans="1:32" x14ac:dyDescent="0.25">
      <c r="A591" s="1"/>
      <c r="B591" s="51"/>
      <c r="C591" s="13"/>
      <c r="D591" s="13"/>
      <c r="E591" s="1"/>
      <c r="F591" s="1"/>
      <c r="G591" s="33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33"/>
      <c r="W591" s="3"/>
      <c r="X591" s="14"/>
      <c r="Y591" s="15"/>
      <c r="Z591" s="15"/>
      <c r="AA591" s="37"/>
      <c r="AB591" s="37"/>
    </row>
    <row r="592" spans="1:32" x14ac:dyDescent="0.25">
      <c r="A592" s="1"/>
      <c r="B592" s="51"/>
      <c r="C592" s="13"/>
      <c r="D592" s="13"/>
      <c r="E592" s="1"/>
      <c r="F592" s="1"/>
      <c r="G592" s="33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33"/>
      <c r="W592" s="3"/>
      <c r="X592" s="14"/>
      <c r="Y592" s="15"/>
      <c r="Z592" s="15"/>
      <c r="AA592" s="37"/>
      <c r="AB592" s="37"/>
    </row>
    <row r="593" spans="1:32" x14ac:dyDescent="0.25">
      <c r="A593" s="1"/>
      <c r="B593" s="51"/>
      <c r="C593" s="13"/>
      <c r="D593" s="13"/>
      <c r="E593" s="1"/>
      <c r="F593" s="1"/>
      <c r="G593" s="33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33"/>
      <c r="W593" s="3"/>
      <c r="X593" s="14"/>
      <c r="Y593" s="15"/>
      <c r="Z593" s="15"/>
      <c r="AA593" s="37"/>
      <c r="AB593" s="37"/>
    </row>
    <row r="594" spans="1:32" x14ac:dyDescent="0.25">
      <c r="A594" s="1"/>
      <c r="B594" s="51"/>
      <c r="C594" s="13"/>
      <c r="D594" s="13"/>
      <c r="E594" s="1"/>
      <c r="F594" s="1"/>
      <c r="G594" s="33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33"/>
      <c r="W594" s="3"/>
      <c r="X594" s="14"/>
      <c r="Y594" s="15"/>
      <c r="Z594" s="15"/>
      <c r="AA594" s="37"/>
      <c r="AB594" s="37"/>
    </row>
    <row r="595" spans="1:32" x14ac:dyDescent="0.25">
      <c r="A595" s="1"/>
      <c r="B595" s="51"/>
      <c r="C595" s="13"/>
      <c r="D595" s="13"/>
      <c r="E595" s="1"/>
      <c r="F595" s="1"/>
      <c r="G595" s="33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33"/>
      <c r="W595" s="3"/>
      <c r="X595" s="14"/>
      <c r="Y595" s="15"/>
      <c r="Z595" s="15"/>
      <c r="AA595" s="37"/>
      <c r="AB595" s="37"/>
    </row>
    <row r="596" spans="1:32" x14ac:dyDescent="0.25">
      <c r="A596" s="1"/>
      <c r="B596" s="51"/>
      <c r="C596" s="13"/>
      <c r="D596" s="13"/>
      <c r="E596" s="1"/>
      <c r="F596" s="1"/>
      <c r="G596" s="33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33"/>
      <c r="W596" s="3"/>
      <c r="X596" s="14"/>
      <c r="Y596" s="15"/>
      <c r="Z596" s="15"/>
      <c r="AA596" s="37"/>
      <c r="AB596" s="37"/>
    </row>
    <row r="597" spans="1:32" x14ac:dyDescent="0.25">
      <c r="A597" s="1"/>
      <c r="B597" s="51"/>
      <c r="C597" s="13"/>
      <c r="D597" s="13"/>
      <c r="E597" s="1"/>
      <c r="F597" s="1"/>
      <c r="G597" s="33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33"/>
      <c r="W597" s="3"/>
      <c r="X597" s="14"/>
      <c r="Y597" s="15"/>
      <c r="Z597" s="15"/>
      <c r="AA597" s="37"/>
      <c r="AB597" s="37"/>
    </row>
    <row r="598" spans="1:32" x14ac:dyDescent="0.25">
      <c r="A598" s="1"/>
      <c r="B598" s="51"/>
      <c r="C598" s="13"/>
      <c r="D598" s="13"/>
      <c r="E598" s="1"/>
      <c r="F598" s="1"/>
      <c r="G598" s="33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33"/>
      <c r="W598" s="3"/>
      <c r="X598" s="14"/>
      <c r="Y598" s="15"/>
      <c r="Z598" s="15"/>
      <c r="AA598" s="37"/>
      <c r="AB598" s="37"/>
    </row>
    <row r="599" spans="1:32" x14ac:dyDescent="0.25">
      <c r="A599" s="1"/>
      <c r="B599" s="51"/>
      <c r="C599" s="13"/>
      <c r="D599" s="13"/>
      <c r="E599" s="1"/>
      <c r="F599" s="1"/>
      <c r="G599" s="33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33"/>
      <c r="W599" s="3"/>
      <c r="X599" s="14"/>
      <c r="Y599" s="15"/>
      <c r="Z599" s="15"/>
      <c r="AA599" s="37"/>
      <c r="AB599" s="37"/>
    </row>
    <row r="600" spans="1:32" x14ac:dyDescent="0.25">
      <c r="A600" s="1"/>
      <c r="B600" s="51"/>
      <c r="C600" s="13"/>
      <c r="D600" s="13"/>
      <c r="E600" s="1"/>
      <c r="F600" s="1"/>
      <c r="G600" s="33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33"/>
      <c r="W600" s="3"/>
      <c r="X600" s="14"/>
      <c r="Y600" s="15"/>
      <c r="Z600" s="15"/>
      <c r="AA600" s="37"/>
      <c r="AB600" s="37"/>
    </row>
    <row r="601" spans="1:32" x14ac:dyDescent="0.25">
      <c r="A601" s="1"/>
      <c r="B601" s="51"/>
      <c r="C601" s="13"/>
      <c r="D601" s="13"/>
      <c r="E601" s="1"/>
      <c r="F601" s="1"/>
      <c r="G601" s="33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33"/>
      <c r="W601" s="3"/>
      <c r="X601" s="14"/>
      <c r="Y601" s="15"/>
      <c r="Z601" s="15"/>
      <c r="AA601" s="37"/>
      <c r="AB601" s="37"/>
    </row>
    <row r="602" spans="1:32" x14ac:dyDescent="0.25">
      <c r="A602" s="1"/>
      <c r="B602" s="51"/>
      <c r="C602" s="13"/>
      <c r="D602" s="13"/>
      <c r="E602" s="1"/>
      <c r="F602" s="1"/>
      <c r="G602" s="33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33"/>
      <c r="W602" s="3"/>
      <c r="X602" s="14"/>
      <c r="Y602" s="15"/>
      <c r="Z602" s="15"/>
      <c r="AA602" s="37"/>
      <c r="AB602" s="37"/>
    </row>
    <row r="603" spans="1:32" x14ac:dyDescent="0.25">
      <c r="A603" s="1"/>
      <c r="B603" s="51"/>
      <c r="C603" s="13"/>
      <c r="D603" s="13"/>
      <c r="E603" s="1"/>
      <c r="F603" s="1"/>
      <c r="G603" s="33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33"/>
      <c r="W603" s="3"/>
      <c r="X603" s="14"/>
      <c r="Y603" s="15"/>
      <c r="Z603" s="15"/>
      <c r="AA603" s="37"/>
      <c r="AB603" s="37"/>
    </row>
    <row r="604" spans="1:32" x14ac:dyDescent="0.25">
      <c r="A604" s="1"/>
      <c r="B604" s="51"/>
      <c r="C604" s="13"/>
      <c r="D604" s="13"/>
      <c r="E604" s="1"/>
      <c r="F604" s="1"/>
      <c r="G604" s="33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33"/>
      <c r="W604" s="3"/>
      <c r="X604" s="14"/>
      <c r="Y604" s="15"/>
      <c r="Z604" s="15"/>
      <c r="AA604" s="37"/>
      <c r="AB604" s="37"/>
    </row>
    <row r="605" spans="1:32" x14ac:dyDescent="0.25">
      <c r="A605" s="1"/>
      <c r="B605" s="51"/>
      <c r="C605" s="13"/>
      <c r="D605" s="39"/>
      <c r="E605" s="40"/>
      <c r="F605" s="40"/>
      <c r="G605" s="41"/>
      <c r="H605" s="40"/>
      <c r="I605" s="40"/>
      <c r="J605" s="40"/>
      <c r="K605" s="40"/>
      <c r="L605" s="40"/>
      <c r="M605" s="40"/>
      <c r="N605" s="40"/>
      <c r="O605" s="40"/>
      <c r="P605" s="40"/>
      <c r="Q605" s="40"/>
      <c r="R605" s="40"/>
      <c r="S605" s="40"/>
      <c r="T605" s="40"/>
      <c r="U605" s="1"/>
      <c r="V605" s="33"/>
      <c r="W605" s="3"/>
      <c r="X605" s="44"/>
      <c r="Y605" s="45"/>
      <c r="Z605" s="45"/>
      <c r="AA605" s="46"/>
      <c r="AB605" s="46"/>
      <c r="AC605" s="42"/>
      <c r="AD605" s="42"/>
      <c r="AE605" s="98"/>
      <c r="AF605" s="42"/>
    </row>
    <row r="606" spans="1:32" x14ac:dyDescent="0.25">
      <c r="A606" s="1"/>
      <c r="B606" s="51"/>
      <c r="C606" s="13"/>
      <c r="D606" s="13"/>
      <c r="E606" s="1"/>
      <c r="F606" s="1"/>
      <c r="G606" s="33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33"/>
      <c r="W606" s="3"/>
      <c r="X606" s="14"/>
      <c r="Y606" s="15"/>
      <c r="Z606" s="15"/>
      <c r="AA606" s="37"/>
      <c r="AB606" s="37"/>
    </row>
    <row r="607" spans="1:32" x14ac:dyDescent="0.25">
      <c r="A607" s="1"/>
      <c r="B607" s="51"/>
      <c r="C607" s="13"/>
      <c r="D607" s="13"/>
      <c r="E607" s="1"/>
      <c r="F607" s="1"/>
      <c r="G607" s="33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33"/>
      <c r="W607" s="3"/>
      <c r="X607" s="14"/>
      <c r="Y607" s="15"/>
      <c r="Z607" s="15"/>
      <c r="AA607" s="37"/>
      <c r="AB607" s="37"/>
    </row>
    <row r="608" spans="1:32" x14ac:dyDescent="0.25">
      <c r="A608" s="1"/>
      <c r="B608" s="51"/>
      <c r="C608" s="13"/>
      <c r="D608" s="13"/>
      <c r="E608" s="1"/>
      <c r="F608" s="1"/>
      <c r="G608" s="33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33"/>
      <c r="W608" s="3"/>
      <c r="X608" s="14"/>
      <c r="Y608" s="15"/>
      <c r="Z608" s="15"/>
      <c r="AA608" s="37"/>
      <c r="AB608" s="37"/>
    </row>
    <row r="609" spans="1:28" x14ac:dyDescent="0.25">
      <c r="A609" s="1"/>
      <c r="B609" s="51"/>
      <c r="C609" s="13"/>
      <c r="D609" s="13"/>
      <c r="E609" s="1"/>
      <c r="F609" s="1"/>
      <c r="G609" s="33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33"/>
      <c r="W609" s="3"/>
      <c r="X609" s="14"/>
      <c r="Y609" s="15"/>
      <c r="Z609" s="15"/>
      <c r="AA609" s="37"/>
      <c r="AB609" s="37"/>
    </row>
    <row r="610" spans="1:28" x14ac:dyDescent="0.25">
      <c r="A610" s="1"/>
      <c r="B610" s="51"/>
      <c r="C610" s="39"/>
      <c r="D610" s="13"/>
      <c r="E610" s="1"/>
      <c r="F610" s="1"/>
      <c r="G610" s="33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33"/>
      <c r="W610" s="3"/>
      <c r="X610" s="54"/>
      <c r="Y610" s="53"/>
      <c r="Z610" s="53"/>
      <c r="AA610" s="38"/>
      <c r="AB610" s="38"/>
    </row>
    <row r="611" spans="1:28" x14ac:dyDescent="0.25">
      <c r="A611" s="1"/>
      <c r="B611" s="51"/>
      <c r="C611" s="13"/>
      <c r="D611" s="13"/>
      <c r="E611" s="1"/>
      <c r="F611" s="1"/>
      <c r="G611" s="33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33"/>
      <c r="W611" s="3"/>
      <c r="X611" s="14"/>
      <c r="Y611" s="15"/>
      <c r="Z611" s="15"/>
      <c r="AA611" s="37"/>
      <c r="AB611" s="37"/>
    </row>
    <row r="612" spans="1:28" x14ac:dyDescent="0.25">
      <c r="A612" s="1"/>
      <c r="B612" s="51"/>
      <c r="C612" s="13"/>
      <c r="D612" s="13"/>
      <c r="E612" s="1"/>
      <c r="F612" s="1"/>
      <c r="G612" s="33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33"/>
      <c r="W612" s="3"/>
      <c r="X612" s="14"/>
      <c r="Y612" s="15"/>
      <c r="Z612" s="15"/>
      <c r="AA612" s="37"/>
      <c r="AB612" s="37"/>
    </row>
    <row r="613" spans="1:28" x14ac:dyDescent="0.25">
      <c r="A613" s="1"/>
      <c r="B613" s="51"/>
      <c r="C613" s="13"/>
      <c r="D613" s="13"/>
      <c r="E613" s="1"/>
      <c r="F613" s="1"/>
      <c r="G613" s="33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33"/>
      <c r="W613" s="3"/>
      <c r="X613" s="14"/>
      <c r="Y613" s="15"/>
      <c r="Z613" s="15"/>
      <c r="AA613" s="37"/>
      <c r="AB613" s="37"/>
    </row>
    <row r="614" spans="1:28" x14ac:dyDescent="0.25">
      <c r="A614" s="1"/>
      <c r="B614" s="51"/>
      <c r="C614" s="13"/>
      <c r="D614" s="13"/>
      <c r="E614" s="1"/>
      <c r="F614" s="1"/>
      <c r="G614" s="33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33"/>
      <c r="W614" s="3"/>
      <c r="X614" s="14"/>
      <c r="Y614" s="15"/>
      <c r="Z614" s="15"/>
      <c r="AA614" s="37"/>
      <c r="AB614" s="37"/>
    </row>
    <row r="615" spans="1:28" x14ac:dyDescent="0.25">
      <c r="A615" s="1"/>
      <c r="B615" s="51"/>
      <c r="C615" s="13"/>
      <c r="D615" s="13"/>
      <c r="E615" s="1"/>
      <c r="F615" s="1"/>
      <c r="G615" s="33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33"/>
      <c r="W615" s="3"/>
      <c r="X615" s="14"/>
      <c r="Y615" s="15"/>
      <c r="Z615" s="15"/>
      <c r="AA615" s="37"/>
      <c r="AB615" s="37"/>
    </row>
    <row r="616" spans="1:28" x14ac:dyDescent="0.25">
      <c r="A616" s="1"/>
      <c r="B616" s="51"/>
      <c r="C616" s="13"/>
      <c r="D616" s="13"/>
      <c r="E616" s="1"/>
      <c r="F616" s="1"/>
      <c r="G616" s="33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33"/>
      <c r="W616" s="3"/>
      <c r="X616" s="14"/>
      <c r="Y616" s="15"/>
      <c r="Z616" s="15"/>
      <c r="AA616" s="37"/>
      <c r="AB616" s="37"/>
    </row>
    <row r="617" spans="1:28" x14ac:dyDescent="0.25">
      <c r="A617" s="1"/>
      <c r="B617" s="51"/>
      <c r="C617" s="13"/>
      <c r="D617" s="13"/>
      <c r="E617" s="1"/>
      <c r="F617" s="1"/>
      <c r="G617" s="33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33"/>
      <c r="W617" s="3"/>
      <c r="X617" s="14"/>
      <c r="Y617" s="15"/>
      <c r="Z617" s="15"/>
      <c r="AA617" s="37"/>
      <c r="AB617" s="37"/>
    </row>
    <row r="618" spans="1:28" x14ac:dyDescent="0.25">
      <c r="A618" s="1"/>
      <c r="B618" s="51"/>
      <c r="C618" s="13"/>
      <c r="D618" s="13"/>
      <c r="E618" s="1"/>
      <c r="F618" s="1"/>
      <c r="G618" s="33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33"/>
      <c r="W618" s="3"/>
      <c r="X618" s="14"/>
      <c r="Y618" s="15"/>
      <c r="Z618" s="15"/>
      <c r="AA618" s="37"/>
      <c r="AB618" s="37"/>
    </row>
    <row r="619" spans="1:28" x14ac:dyDescent="0.25">
      <c r="A619" s="1"/>
      <c r="B619" s="51"/>
      <c r="C619" s="13"/>
      <c r="D619" s="13"/>
      <c r="E619" s="1"/>
      <c r="F619" s="1"/>
      <c r="G619" s="33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33"/>
      <c r="W619" s="3"/>
      <c r="X619" s="14"/>
      <c r="Y619" s="15"/>
      <c r="Z619" s="15"/>
      <c r="AA619" s="37"/>
      <c r="AB619" s="37"/>
    </row>
    <row r="620" spans="1:28" x14ac:dyDescent="0.25">
      <c r="A620" s="1"/>
      <c r="B620" s="51"/>
      <c r="C620" s="13"/>
      <c r="D620" s="13"/>
      <c r="E620" s="1"/>
      <c r="F620" s="1"/>
      <c r="G620" s="33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33"/>
      <c r="W620" s="3"/>
      <c r="X620" s="14"/>
      <c r="Y620" s="15"/>
      <c r="Z620" s="15"/>
      <c r="AA620" s="37"/>
      <c r="AB620" s="37"/>
    </row>
    <row r="621" spans="1:28" x14ac:dyDescent="0.25">
      <c r="A621" s="1"/>
      <c r="B621" s="51"/>
      <c r="C621" s="13"/>
      <c r="D621" s="13"/>
      <c r="E621" s="1"/>
      <c r="F621" s="1"/>
      <c r="G621" s="33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33"/>
      <c r="W621" s="3"/>
      <c r="X621" s="14"/>
      <c r="Y621" s="15"/>
      <c r="Z621" s="15"/>
      <c r="AA621" s="37"/>
      <c r="AB621" s="37"/>
    </row>
    <row r="622" spans="1:28" x14ac:dyDescent="0.25">
      <c r="A622" s="1"/>
      <c r="B622" s="51"/>
      <c r="C622" s="13"/>
      <c r="D622" s="13"/>
      <c r="E622" s="1"/>
      <c r="F622" s="1"/>
      <c r="G622" s="33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33"/>
      <c r="W622" s="3"/>
      <c r="X622" s="14"/>
      <c r="Y622" s="15"/>
      <c r="Z622" s="15"/>
      <c r="AA622" s="37"/>
      <c r="AB622" s="37"/>
    </row>
    <row r="623" spans="1:28" x14ac:dyDescent="0.25">
      <c r="A623" s="1"/>
      <c r="B623" s="51"/>
      <c r="C623" s="13"/>
      <c r="D623" s="13"/>
      <c r="E623" s="1"/>
      <c r="F623" s="1"/>
      <c r="G623" s="33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33"/>
      <c r="W623" s="3"/>
      <c r="X623" s="14"/>
      <c r="Y623" s="15"/>
      <c r="Z623" s="15"/>
      <c r="AA623" s="37"/>
      <c r="AB623" s="37"/>
    </row>
    <row r="624" spans="1:28" x14ac:dyDescent="0.25">
      <c r="A624" s="1"/>
      <c r="B624" s="51"/>
      <c r="C624" s="13"/>
      <c r="D624" s="13"/>
      <c r="E624" s="1"/>
      <c r="F624" s="1"/>
      <c r="G624" s="33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33"/>
      <c r="W624" s="3"/>
      <c r="X624" s="14"/>
      <c r="Y624" s="15"/>
      <c r="Z624" s="15"/>
      <c r="AA624" s="37"/>
      <c r="AB624" s="37"/>
    </row>
    <row r="625" spans="1:28" x14ac:dyDescent="0.25">
      <c r="A625" s="1"/>
      <c r="B625" s="51"/>
      <c r="C625" s="13"/>
      <c r="D625" s="13"/>
      <c r="E625" s="1"/>
      <c r="F625" s="1"/>
      <c r="G625" s="33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33"/>
      <c r="W625" s="3"/>
      <c r="X625" s="14"/>
      <c r="Y625" s="15"/>
      <c r="Z625" s="15"/>
      <c r="AA625" s="37"/>
      <c r="AB625" s="37"/>
    </row>
    <row r="626" spans="1:28" x14ac:dyDescent="0.25">
      <c r="A626" s="1"/>
      <c r="B626" s="51"/>
      <c r="C626" s="13"/>
      <c r="D626" s="13"/>
      <c r="E626" s="1"/>
      <c r="F626" s="1"/>
      <c r="G626" s="33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33"/>
      <c r="W626" s="3"/>
      <c r="X626" s="14"/>
      <c r="Y626" s="15"/>
      <c r="Z626" s="15"/>
      <c r="AA626" s="37"/>
      <c r="AB626" s="37"/>
    </row>
    <row r="627" spans="1:28" x14ac:dyDescent="0.25">
      <c r="A627" s="1"/>
      <c r="B627" s="51"/>
      <c r="C627" s="13"/>
      <c r="D627" s="13"/>
      <c r="E627" s="1"/>
      <c r="F627" s="1"/>
      <c r="G627" s="33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33"/>
      <c r="W627" s="3"/>
      <c r="X627" s="14"/>
      <c r="Y627" s="15"/>
      <c r="Z627" s="15"/>
      <c r="AA627" s="37"/>
      <c r="AB627" s="37"/>
    </row>
    <row r="628" spans="1:28" x14ac:dyDescent="0.25">
      <c r="A628" s="1"/>
      <c r="B628" s="51"/>
      <c r="C628" s="13"/>
      <c r="D628" s="13"/>
      <c r="E628" s="1"/>
      <c r="F628" s="1"/>
      <c r="G628" s="33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33"/>
      <c r="W628" s="3"/>
      <c r="X628" s="14"/>
      <c r="Y628" s="15"/>
      <c r="Z628" s="15"/>
      <c r="AA628" s="37"/>
      <c r="AB628" s="37"/>
    </row>
    <row r="629" spans="1:28" x14ac:dyDescent="0.25">
      <c r="A629" s="1"/>
      <c r="B629" s="51"/>
      <c r="C629" s="13"/>
      <c r="D629" s="39"/>
      <c r="E629" s="40"/>
      <c r="F629" s="40"/>
      <c r="G629" s="41"/>
      <c r="H629" s="40"/>
      <c r="I629" s="40"/>
      <c r="J629" s="40"/>
      <c r="K629" s="40"/>
      <c r="L629" s="40"/>
      <c r="M629" s="40"/>
      <c r="N629" s="40"/>
      <c r="O629" s="40"/>
      <c r="P629" s="40"/>
      <c r="Q629" s="40"/>
      <c r="R629" s="40"/>
      <c r="S629" s="40"/>
      <c r="T629" s="40"/>
      <c r="U629" s="1"/>
      <c r="V629" s="33"/>
      <c r="W629" s="3"/>
      <c r="X629" s="44"/>
      <c r="Y629" s="45"/>
      <c r="Z629" s="45"/>
      <c r="AA629" s="46"/>
      <c r="AB629" s="46"/>
    </row>
    <row r="630" spans="1:28" x14ac:dyDescent="0.25">
      <c r="A630" s="1"/>
      <c r="B630" s="51"/>
      <c r="C630" s="13"/>
      <c r="D630" s="13"/>
      <c r="E630" s="1"/>
      <c r="F630" s="1"/>
      <c r="G630" s="33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33"/>
      <c r="W630" s="3"/>
      <c r="X630" s="14"/>
      <c r="Y630" s="15"/>
      <c r="Z630" s="15"/>
      <c r="AA630" s="37"/>
      <c r="AB630" s="37"/>
    </row>
    <row r="631" spans="1:28" x14ac:dyDescent="0.25">
      <c r="A631" s="1"/>
      <c r="B631" s="51"/>
      <c r="C631" s="13"/>
      <c r="D631" s="13"/>
      <c r="E631" s="1"/>
      <c r="F631" s="1"/>
      <c r="G631" s="33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33"/>
      <c r="W631" s="3"/>
      <c r="X631" s="14"/>
      <c r="Y631" s="15"/>
      <c r="Z631" s="15"/>
      <c r="AA631" s="37"/>
      <c r="AB631" s="37"/>
    </row>
    <row r="632" spans="1:28" x14ac:dyDescent="0.25">
      <c r="A632" s="1"/>
      <c r="B632" s="51"/>
      <c r="C632" s="13"/>
      <c r="D632" s="13"/>
      <c r="E632" s="1"/>
      <c r="F632" s="1"/>
      <c r="G632" s="33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33"/>
      <c r="W632" s="3"/>
      <c r="X632" s="14"/>
      <c r="Y632" s="15"/>
      <c r="Z632" s="15"/>
      <c r="AA632" s="37"/>
      <c r="AB632" s="37"/>
    </row>
    <row r="633" spans="1:28" x14ac:dyDescent="0.25">
      <c r="A633" s="1"/>
      <c r="B633" s="51"/>
      <c r="C633" s="13"/>
      <c r="D633" s="13"/>
      <c r="E633" s="1"/>
      <c r="F633" s="1"/>
      <c r="G633" s="33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33"/>
      <c r="W633" s="3"/>
      <c r="X633" s="14"/>
      <c r="Y633" s="15"/>
      <c r="Z633" s="15"/>
      <c r="AA633" s="37"/>
      <c r="AB633" s="37"/>
    </row>
    <row r="634" spans="1:28" x14ac:dyDescent="0.25">
      <c r="A634" s="1"/>
      <c r="B634" s="51"/>
      <c r="C634" s="39"/>
      <c r="D634" s="13"/>
      <c r="E634" s="1"/>
      <c r="F634" s="1"/>
      <c r="G634" s="33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33"/>
      <c r="W634" s="3"/>
      <c r="X634" s="14"/>
      <c r="Y634" s="15"/>
      <c r="Z634" s="15"/>
      <c r="AA634" s="37"/>
      <c r="AB634" s="37"/>
    </row>
    <row r="635" spans="1:28" x14ac:dyDescent="0.25">
      <c r="A635" s="1"/>
      <c r="B635" s="51"/>
      <c r="C635" s="13"/>
      <c r="D635" s="13"/>
      <c r="E635" s="1"/>
      <c r="F635" s="1"/>
      <c r="G635" s="33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33"/>
      <c r="W635" s="3"/>
      <c r="X635" s="14"/>
      <c r="Y635" s="15"/>
      <c r="Z635" s="15"/>
      <c r="AA635" s="37"/>
      <c r="AB635" s="37"/>
    </row>
    <row r="636" spans="1:28" x14ac:dyDescent="0.25">
      <c r="A636" s="1"/>
      <c r="B636" s="51"/>
      <c r="C636" s="13"/>
      <c r="D636" s="13"/>
      <c r="E636" s="1"/>
      <c r="F636" s="1"/>
      <c r="G636" s="33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33"/>
      <c r="W636" s="3"/>
      <c r="X636" s="14"/>
      <c r="Y636" s="15"/>
      <c r="Z636" s="15"/>
      <c r="AA636" s="37"/>
      <c r="AB636" s="37"/>
    </row>
    <row r="637" spans="1:28" x14ac:dyDescent="0.25">
      <c r="A637" s="1"/>
      <c r="B637" s="51"/>
      <c r="C637" s="13"/>
      <c r="D637" s="13"/>
      <c r="E637" s="1"/>
      <c r="F637" s="1"/>
      <c r="G637" s="33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33"/>
      <c r="W637" s="3"/>
      <c r="X637" s="14"/>
      <c r="Y637" s="15"/>
      <c r="Z637" s="15"/>
      <c r="AA637" s="37"/>
      <c r="AB637" s="37"/>
    </row>
    <row r="638" spans="1:28" x14ac:dyDescent="0.25">
      <c r="A638" s="1"/>
      <c r="B638" s="51"/>
      <c r="C638" s="13"/>
      <c r="D638" s="13"/>
      <c r="E638" s="1"/>
      <c r="F638" s="1"/>
      <c r="G638" s="33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33"/>
      <c r="W638" s="3"/>
      <c r="X638" s="14"/>
      <c r="Y638" s="15"/>
      <c r="Z638" s="15"/>
      <c r="AA638" s="37"/>
      <c r="AB638" s="37"/>
    </row>
    <row r="639" spans="1:28" x14ac:dyDescent="0.25">
      <c r="A639" s="1"/>
      <c r="B639" s="51"/>
      <c r="C639" s="13"/>
      <c r="D639" s="13"/>
      <c r="E639" s="1"/>
      <c r="F639" s="1"/>
      <c r="G639" s="33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33"/>
      <c r="W639" s="3"/>
      <c r="X639" s="14"/>
      <c r="Y639" s="15"/>
      <c r="Z639" s="15"/>
      <c r="AA639" s="37"/>
      <c r="AB639" s="37"/>
    </row>
    <row r="640" spans="1:28" x14ac:dyDescent="0.25">
      <c r="A640" s="1"/>
      <c r="B640" s="51"/>
      <c r="C640" s="13"/>
      <c r="D640" s="13"/>
      <c r="E640" s="1"/>
      <c r="F640" s="1"/>
      <c r="G640" s="33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33"/>
      <c r="W640" s="3"/>
      <c r="X640" s="14"/>
      <c r="Y640" s="15"/>
      <c r="Z640" s="15"/>
      <c r="AA640" s="37"/>
      <c r="AB640" s="37"/>
    </row>
    <row r="641" spans="1:32" x14ac:dyDescent="0.25">
      <c r="A641" s="1"/>
      <c r="B641" s="51"/>
      <c r="C641" s="13"/>
      <c r="D641" s="13"/>
      <c r="E641" s="1"/>
      <c r="F641" s="1"/>
      <c r="G641" s="33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33"/>
      <c r="W641" s="3"/>
      <c r="X641" s="14"/>
      <c r="Y641" s="15"/>
      <c r="Z641" s="15"/>
      <c r="AA641" s="37"/>
      <c r="AB641" s="37"/>
    </row>
    <row r="642" spans="1:32" x14ac:dyDescent="0.25">
      <c r="A642" s="1"/>
      <c r="B642" s="51"/>
      <c r="C642" s="13"/>
      <c r="D642" s="13"/>
      <c r="E642" s="1"/>
      <c r="F642" s="1"/>
      <c r="G642" s="33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33"/>
      <c r="W642" s="3"/>
      <c r="X642" s="14"/>
      <c r="Y642" s="15"/>
      <c r="Z642" s="15"/>
      <c r="AA642" s="37"/>
      <c r="AB642" s="37"/>
    </row>
    <row r="643" spans="1:32" x14ac:dyDescent="0.25">
      <c r="A643" s="1"/>
      <c r="B643" s="51"/>
      <c r="C643" s="13"/>
      <c r="D643" s="13"/>
      <c r="E643" s="1"/>
      <c r="F643" s="1"/>
      <c r="G643" s="33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33"/>
      <c r="W643" s="3"/>
      <c r="X643" s="14"/>
      <c r="Y643" s="15"/>
      <c r="Z643" s="15"/>
      <c r="AA643" s="37"/>
      <c r="AB643" s="37"/>
    </row>
    <row r="644" spans="1:32" x14ac:dyDescent="0.25">
      <c r="A644" s="1"/>
      <c r="B644" s="51"/>
      <c r="C644" s="13"/>
      <c r="D644" s="13"/>
      <c r="E644" s="1"/>
      <c r="F644" s="1"/>
      <c r="G644" s="33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33"/>
      <c r="W644" s="3"/>
      <c r="X644" s="14"/>
      <c r="Y644" s="15"/>
      <c r="Z644" s="15"/>
      <c r="AA644" s="37"/>
      <c r="AB644" s="37"/>
    </row>
    <row r="645" spans="1:32" x14ac:dyDescent="0.25">
      <c r="A645" s="1"/>
      <c r="B645" s="51"/>
      <c r="C645" s="13"/>
      <c r="D645" s="13"/>
      <c r="E645" s="1"/>
      <c r="F645" s="1"/>
      <c r="G645" s="33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33"/>
      <c r="W645" s="3"/>
      <c r="X645" s="14"/>
      <c r="Y645" s="15"/>
      <c r="Z645" s="15"/>
      <c r="AA645" s="37"/>
      <c r="AB645" s="37"/>
    </row>
    <row r="646" spans="1:32" x14ac:dyDescent="0.25">
      <c r="A646" s="1"/>
      <c r="B646" s="51"/>
      <c r="C646" s="13"/>
      <c r="D646" s="13"/>
      <c r="E646" s="1"/>
      <c r="F646" s="1"/>
      <c r="G646" s="33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33"/>
      <c r="W646" s="3"/>
      <c r="X646" s="14"/>
      <c r="Y646" s="15"/>
      <c r="Z646" s="15"/>
      <c r="AA646" s="37"/>
      <c r="AB646" s="37"/>
    </row>
    <row r="647" spans="1:32" x14ac:dyDescent="0.25">
      <c r="A647" s="1"/>
      <c r="B647" s="51"/>
      <c r="C647" s="13"/>
      <c r="D647" s="13"/>
      <c r="E647" s="1"/>
      <c r="F647" s="1"/>
      <c r="G647" s="33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33"/>
      <c r="W647" s="3"/>
      <c r="X647" s="14"/>
      <c r="Y647" s="15"/>
      <c r="Z647" s="15"/>
      <c r="AA647" s="37"/>
      <c r="AB647" s="37"/>
    </row>
    <row r="648" spans="1:32" x14ac:dyDescent="0.25">
      <c r="A648" s="1"/>
      <c r="B648" s="51"/>
      <c r="C648" s="13"/>
      <c r="D648" s="13"/>
      <c r="E648" s="1"/>
      <c r="F648" s="1"/>
      <c r="G648" s="33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33"/>
      <c r="W648" s="3"/>
      <c r="X648" s="14"/>
      <c r="Y648" s="15"/>
      <c r="Z648" s="15"/>
      <c r="AA648" s="37"/>
      <c r="AB648" s="37"/>
    </row>
    <row r="649" spans="1:32" x14ac:dyDescent="0.25">
      <c r="A649" s="1"/>
      <c r="B649" s="51"/>
      <c r="C649" s="13"/>
      <c r="D649" s="13"/>
      <c r="E649" s="1"/>
      <c r="F649" s="1"/>
      <c r="G649" s="33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33"/>
      <c r="W649" s="3"/>
      <c r="X649" s="14"/>
      <c r="Y649" s="15"/>
      <c r="Z649" s="15"/>
      <c r="AA649" s="37"/>
      <c r="AB649" s="37"/>
    </row>
    <row r="650" spans="1:32" x14ac:dyDescent="0.25">
      <c r="A650" s="1"/>
      <c r="B650" s="51"/>
      <c r="C650" s="13"/>
      <c r="D650" s="13"/>
      <c r="E650" s="1"/>
      <c r="F650" s="1"/>
      <c r="G650" s="33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33"/>
      <c r="W650" s="3"/>
      <c r="X650" s="14"/>
      <c r="Y650" s="15"/>
      <c r="Z650" s="15"/>
      <c r="AA650" s="37"/>
      <c r="AB650" s="37"/>
    </row>
    <row r="651" spans="1:32" x14ac:dyDescent="0.25">
      <c r="A651" s="1"/>
      <c r="B651" s="51"/>
      <c r="C651" s="13"/>
      <c r="D651" s="13"/>
      <c r="E651" s="1"/>
      <c r="F651" s="1"/>
      <c r="G651" s="33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33"/>
      <c r="W651" s="3"/>
      <c r="X651" s="14"/>
      <c r="Y651" s="15"/>
      <c r="Z651" s="15"/>
      <c r="AA651" s="37"/>
      <c r="AB651" s="37"/>
    </row>
    <row r="652" spans="1:32" x14ac:dyDescent="0.25">
      <c r="A652" s="1"/>
      <c r="B652" s="51"/>
      <c r="C652" s="13"/>
      <c r="D652" s="13"/>
      <c r="E652" s="1"/>
      <c r="F652" s="1"/>
      <c r="G652" s="33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33"/>
      <c r="W652" s="3"/>
      <c r="X652" s="14"/>
      <c r="Y652" s="15"/>
      <c r="Z652" s="15"/>
      <c r="AA652" s="37"/>
      <c r="AB652" s="37"/>
    </row>
    <row r="653" spans="1:32" x14ac:dyDescent="0.25">
      <c r="A653" s="1"/>
      <c r="B653" s="51"/>
      <c r="C653" s="13"/>
      <c r="D653" s="39"/>
      <c r="E653" s="40"/>
      <c r="F653" s="40"/>
      <c r="G653" s="41"/>
      <c r="H653" s="40"/>
      <c r="I653" s="40"/>
      <c r="J653" s="40"/>
      <c r="K653" s="40"/>
      <c r="L653" s="40"/>
      <c r="M653" s="40"/>
      <c r="N653" s="40"/>
      <c r="O653" s="40"/>
      <c r="P653" s="40"/>
      <c r="Q653" s="40"/>
      <c r="R653" s="40"/>
      <c r="S653" s="40"/>
      <c r="T653" s="40"/>
      <c r="U653" s="1"/>
      <c r="V653" s="33"/>
      <c r="W653" s="3"/>
      <c r="X653" s="44"/>
      <c r="Y653" s="45"/>
      <c r="Z653" s="45"/>
      <c r="AA653" s="46"/>
      <c r="AB653" s="46"/>
      <c r="AC653" s="42"/>
      <c r="AD653" s="42"/>
      <c r="AE653" s="98"/>
      <c r="AF653" s="42"/>
    </row>
    <row r="654" spans="1:32" x14ac:dyDescent="0.25">
      <c r="A654" s="1"/>
      <c r="B654" s="51"/>
      <c r="C654" s="13"/>
      <c r="D654" s="13"/>
      <c r="E654" s="1"/>
      <c r="F654" s="1"/>
      <c r="G654" s="33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33"/>
      <c r="W654" s="3"/>
      <c r="X654" s="14"/>
      <c r="Y654" s="15"/>
      <c r="Z654" s="15"/>
      <c r="AA654" s="37"/>
      <c r="AB654" s="37"/>
    </row>
    <row r="655" spans="1:32" x14ac:dyDescent="0.25">
      <c r="A655" s="1"/>
      <c r="B655" s="51"/>
      <c r="C655" s="13"/>
      <c r="D655" s="13"/>
      <c r="E655" s="1"/>
      <c r="F655" s="1"/>
      <c r="G655" s="33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33"/>
      <c r="W655" s="3"/>
      <c r="X655" s="14"/>
      <c r="Y655" s="15"/>
      <c r="Z655" s="15"/>
      <c r="AA655" s="37"/>
      <c r="AB655" s="37"/>
    </row>
    <row r="656" spans="1:32" x14ac:dyDescent="0.25">
      <c r="A656" s="1"/>
      <c r="B656" s="51"/>
      <c r="C656" s="13"/>
      <c r="D656" s="13"/>
      <c r="E656" s="1"/>
      <c r="F656" s="1"/>
      <c r="G656" s="33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33"/>
      <c r="W656" s="3"/>
      <c r="X656" s="14"/>
      <c r="Y656" s="15"/>
      <c r="Z656" s="15"/>
      <c r="AA656" s="37"/>
      <c r="AB656" s="37"/>
    </row>
    <row r="657" spans="1:28" x14ac:dyDescent="0.25">
      <c r="A657" s="1"/>
      <c r="B657" s="51"/>
      <c r="C657" s="13"/>
      <c r="D657" s="13"/>
      <c r="E657" s="1"/>
      <c r="F657" s="1"/>
      <c r="G657" s="33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33"/>
      <c r="W657" s="3"/>
      <c r="X657" s="14"/>
      <c r="Y657" s="15"/>
      <c r="Z657" s="15"/>
      <c r="AA657" s="37"/>
      <c r="AB657" s="37"/>
    </row>
    <row r="658" spans="1:28" x14ac:dyDescent="0.25">
      <c r="A658" s="1"/>
      <c r="B658" s="51"/>
      <c r="C658" s="39"/>
      <c r="D658" s="13"/>
      <c r="E658" s="1"/>
      <c r="F658" s="1"/>
      <c r="G658" s="33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33"/>
      <c r="W658" s="3"/>
      <c r="X658" s="14"/>
      <c r="Y658" s="15"/>
      <c r="Z658" s="15"/>
      <c r="AA658" s="37"/>
      <c r="AB658" s="37"/>
    </row>
    <row r="659" spans="1:28" x14ac:dyDescent="0.25">
      <c r="A659" s="1"/>
      <c r="B659" s="51"/>
      <c r="C659" s="13"/>
      <c r="D659" s="13"/>
      <c r="E659" s="1"/>
      <c r="F659" s="1"/>
      <c r="G659" s="33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33"/>
      <c r="W659" s="3"/>
      <c r="X659" s="14"/>
      <c r="Y659" s="15"/>
      <c r="Z659" s="15"/>
      <c r="AA659" s="37"/>
      <c r="AB659" s="37"/>
    </row>
    <row r="660" spans="1:28" x14ac:dyDescent="0.25">
      <c r="A660" s="1"/>
      <c r="B660" s="51"/>
      <c r="C660" s="13"/>
      <c r="D660" s="13"/>
      <c r="E660" s="1"/>
      <c r="F660" s="1"/>
      <c r="G660" s="33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33"/>
      <c r="W660" s="3"/>
      <c r="X660" s="14"/>
      <c r="Y660" s="15"/>
      <c r="Z660" s="15"/>
      <c r="AA660" s="37"/>
      <c r="AB660" s="37"/>
    </row>
    <row r="661" spans="1:28" x14ac:dyDescent="0.25">
      <c r="A661" s="1"/>
      <c r="B661" s="51"/>
      <c r="C661" s="13"/>
      <c r="D661" s="13"/>
      <c r="E661" s="1"/>
      <c r="F661" s="1"/>
      <c r="G661" s="33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33"/>
      <c r="W661" s="3"/>
      <c r="X661" s="14"/>
      <c r="Y661" s="15"/>
      <c r="Z661" s="15"/>
      <c r="AA661" s="37"/>
      <c r="AB661" s="37"/>
    </row>
    <row r="662" spans="1:28" x14ac:dyDescent="0.25">
      <c r="A662" s="1"/>
      <c r="B662" s="51"/>
      <c r="C662" s="13"/>
      <c r="D662" s="13"/>
      <c r="E662" s="1"/>
      <c r="F662" s="1"/>
      <c r="G662" s="33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33"/>
      <c r="W662" s="3"/>
      <c r="X662" s="14"/>
      <c r="Y662" s="15"/>
      <c r="Z662" s="15"/>
      <c r="AA662" s="37"/>
      <c r="AB662" s="37"/>
    </row>
    <row r="663" spans="1:28" x14ac:dyDescent="0.25">
      <c r="A663" s="1"/>
      <c r="B663" s="51"/>
      <c r="C663" s="13"/>
      <c r="D663" s="13"/>
      <c r="E663" s="1"/>
      <c r="F663" s="1"/>
      <c r="G663" s="33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33"/>
      <c r="W663" s="3"/>
      <c r="X663" s="14"/>
      <c r="Y663" s="15"/>
      <c r="Z663" s="15"/>
      <c r="AA663" s="37"/>
      <c r="AB663" s="37"/>
    </row>
    <row r="664" spans="1:28" x14ac:dyDescent="0.25">
      <c r="A664" s="1"/>
      <c r="B664" s="51"/>
      <c r="C664" s="13"/>
      <c r="D664" s="13"/>
      <c r="E664" s="1"/>
      <c r="F664" s="1"/>
      <c r="G664" s="33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33"/>
      <c r="W664" s="3"/>
      <c r="X664" s="14"/>
      <c r="Y664" s="15"/>
      <c r="Z664" s="15"/>
      <c r="AA664" s="37"/>
      <c r="AB664" s="37"/>
    </row>
    <row r="665" spans="1:28" x14ac:dyDescent="0.25">
      <c r="A665" s="1"/>
      <c r="B665" s="51"/>
      <c r="C665" s="13"/>
      <c r="D665" s="13"/>
      <c r="E665" s="1"/>
      <c r="F665" s="1"/>
      <c r="G665" s="33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33"/>
      <c r="W665" s="3"/>
      <c r="X665" s="14"/>
      <c r="Y665" s="15"/>
      <c r="Z665" s="15"/>
      <c r="AA665" s="37"/>
      <c r="AB665" s="37"/>
    </row>
    <row r="666" spans="1:28" x14ac:dyDescent="0.25">
      <c r="A666" s="1"/>
      <c r="B666" s="51"/>
      <c r="C666" s="13"/>
      <c r="D666" s="13"/>
      <c r="E666" s="1"/>
      <c r="F666" s="1"/>
      <c r="G666" s="33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33"/>
      <c r="W666" s="3"/>
      <c r="X666" s="14"/>
      <c r="Y666" s="15"/>
      <c r="Z666" s="15"/>
      <c r="AA666" s="37"/>
      <c r="AB666" s="37"/>
    </row>
    <row r="667" spans="1:28" x14ac:dyDescent="0.25">
      <c r="A667" s="1"/>
      <c r="B667" s="51"/>
      <c r="C667" s="13"/>
      <c r="D667" s="13"/>
      <c r="E667" s="1"/>
      <c r="F667" s="1"/>
      <c r="G667" s="33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33"/>
      <c r="W667" s="3"/>
      <c r="X667" s="14"/>
      <c r="Y667" s="15"/>
      <c r="Z667" s="15"/>
      <c r="AA667" s="37"/>
      <c r="AB667" s="37"/>
    </row>
    <row r="668" spans="1:28" x14ac:dyDescent="0.25">
      <c r="A668" s="1"/>
      <c r="B668" s="51"/>
      <c r="C668" s="13"/>
      <c r="D668" s="13"/>
      <c r="E668" s="1"/>
      <c r="F668" s="1"/>
      <c r="G668" s="33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33"/>
      <c r="W668" s="3"/>
      <c r="X668" s="14"/>
      <c r="Y668" s="15"/>
      <c r="Z668" s="15"/>
      <c r="AA668" s="37"/>
      <c r="AB668" s="37"/>
    </row>
    <row r="669" spans="1:28" x14ac:dyDescent="0.25">
      <c r="A669" s="1"/>
      <c r="B669" s="51"/>
      <c r="C669" s="13"/>
      <c r="D669" s="13"/>
      <c r="E669" s="1"/>
      <c r="F669" s="1"/>
      <c r="G669" s="33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33"/>
      <c r="W669" s="3"/>
      <c r="X669" s="14"/>
      <c r="Y669" s="15"/>
      <c r="Z669" s="15"/>
      <c r="AA669" s="37"/>
      <c r="AB669" s="37"/>
    </row>
    <row r="670" spans="1:28" x14ac:dyDescent="0.25">
      <c r="A670" s="1"/>
      <c r="B670" s="51"/>
      <c r="C670" s="13"/>
      <c r="D670" s="13"/>
      <c r="E670" s="1"/>
      <c r="F670" s="1"/>
      <c r="G670" s="33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33"/>
      <c r="W670" s="3"/>
      <c r="X670" s="14"/>
      <c r="Y670" s="15"/>
      <c r="Z670" s="15"/>
      <c r="AA670" s="37"/>
      <c r="AB670" s="37"/>
    </row>
    <row r="671" spans="1:28" x14ac:dyDescent="0.25">
      <c r="A671" s="1"/>
      <c r="B671" s="51"/>
      <c r="C671" s="13"/>
      <c r="D671" s="13"/>
      <c r="E671" s="1"/>
      <c r="F671" s="1"/>
      <c r="G671" s="33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33"/>
      <c r="W671" s="3"/>
      <c r="X671" s="14"/>
      <c r="Y671" s="15"/>
      <c r="Z671" s="15"/>
      <c r="AA671" s="37"/>
      <c r="AB671" s="37"/>
    </row>
    <row r="672" spans="1:28" x14ac:dyDescent="0.25">
      <c r="A672" s="1"/>
      <c r="B672" s="51"/>
      <c r="C672" s="13"/>
      <c r="D672" s="13"/>
      <c r="E672" s="1"/>
      <c r="F672" s="1"/>
      <c r="G672" s="33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33"/>
      <c r="W672" s="3"/>
      <c r="X672" s="14"/>
      <c r="Y672" s="15"/>
      <c r="Z672" s="15"/>
      <c r="AA672" s="37"/>
      <c r="AB672" s="37"/>
    </row>
    <row r="673" spans="1:32" x14ac:dyDescent="0.25">
      <c r="A673" s="1"/>
      <c r="B673" s="51"/>
      <c r="C673" s="13"/>
      <c r="D673" s="13"/>
      <c r="E673" s="1"/>
      <c r="F673" s="1"/>
      <c r="G673" s="33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33"/>
      <c r="W673" s="3"/>
      <c r="X673" s="14"/>
      <c r="Y673" s="15"/>
      <c r="Z673" s="15"/>
      <c r="AA673" s="37"/>
      <c r="AB673" s="37"/>
    </row>
    <row r="674" spans="1:32" x14ac:dyDescent="0.25">
      <c r="A674" s="1"/>
      <c r="B674" s="51"/>
      <c r="C674" s="13"/>
      <c r="D674" s="13"/>
      <c r="E674" s="1"/>
      <c r="F674" s="1"/>
      <c r="G674" s="33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33"/>
      <c r="W674" s="3"/>
      <c r="X674" s="14"/>
      <c r="Y674" s="15"/>
      <c r="Z674" s="15"/>
      <c r="AA674" s="37"/>
      <c r="AB674" s="37"/>
    </row>
    <row r="675" spans="1:32" x14ac:dyDescent="0.25">
      <c r="A675" s="1"/>
      <c r="B675" s="51"/>
      <c r="C675" s="13"/>
      <c r="D675" s="13"/>
      <c r="E675" s="1"/>
      <c r="F675" s="1"/>
      <c r="G675" s="33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33"/>
      <c r="W675" s="3"/>
      <c r="X675" s="14"/>
      <c r="Y675" s="15"/>
      <c r="Z675" s="15"/>
      <c r="AA675" s="37"/>
      <c r="AB675" s="37"/>
    </row>
    <row r="676" spans="1:32" x14ac:dyDescent="0.25">
      <c r="A676" s="1"/>
      <c r="B676" s="51"/>
      <c r="C676" s="13"/>
      <c r="D676" s="13"/>
      <c r="E676" s="1"/>
      <c r="F676" s="1"/>
      <c r="G676" s="33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33"/>
      <c r="W676" s="3"/>
      <c r="X676" s="14"/>
      <c r="Y676" s="15"/>
      <c r="Z676" s="15"/>
      <c r="AA676" s="37"/>
      <c r="AB676" s="37"/>
    </row>
    <row r="677" spans="1:32" x14ac:dyDescent="0.25">
      <c r="A677" s="1"/>
      <c r="B677" s="51"/>
      <c r="C677" s="13"/>
      <c r="D677" s="39"/>
      <c r="E677" s="40"/>
      <c r="F677" s="40"/>
      <c r="G677" s="41"/>
      <c r="H677" s="40"/>
      <c r="I677" s="40"/>
      <c r="J677" s="40"/>
      <c r="K677" s="40"/>
      <c r="L677" s="40"/>
      <c r="M677" s="40"/>
      <c r="N677" s="40"/>
      <c r="O677" s="40"/>
      <c r="P677" s="40"/>
      <c r="Q677" s="40"/>
      <c r="R677" s="40"/>
      <c r="S677" s="40"/>
      <c r="T677" s="40"/>
      <c r="U677" s="1"/>
      <c r="V677" s="33"/>
      <c r="W677" s="3"/>
      <c r="X677" s="44"/>
      <c r="Y677" s="45"/>
      <c r="Z677" s="45"/>
      <c r="AA677" s="46"/>
      <c r="AB677" s="46"/>
      <c r="AC677" s="42"/>
      <c r="AD677" s="42"/>
      <c r="AE677" s="98"/>
      <c r="AF677" s="42"/>
    </row>
    <row r="678" spans="1:32" x14ac:dyDescent="0.25">
      <c r="A678" s="1"/>
      <c r="B678" s="51"/>
      <c r="C678" s="13"/>
      <c r="D678" s="13"/>
      <c r="E678" s="1"/>
      <c r="F678" s="1"/>
      <c r="G678" s="33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33"/>
      <c r="W678" s="3"/>
      <c r="X678" s="14"/>
      <c r="Y678" s="15"/>
      <c r="Z678" s="15"/>
      <c r="AA678" s="37"/>
      <c r="AB678" s="37"/>
    </row>
    <row r="679" spans="1:32" x14ac:dyDescent="0.25">
      <c r="A679" s="1"/>
      <c r="B679" s="51"/>
      <c r="C679" s="13"/>
      <c r="D679" s="13"/>
      <c r="E679" s="1"/>
      <c r="F679" s="1"/>
      <c r="G679" s="33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33"/>
      <c r="W679" s="3"/>
      <c r="X679" s="14"/>
      <c r="Y679" s="15"/>
      <c r="Z679" s="15"/>
      <c r="AA679" s="37"/>
      <c r="AB679" s="37"/>
    </row>
    <row r="680" spans="1:32" x14ac:dyDescent="0.25">
      <c r="A680" s="1"/>
      <c r="B680" s="51"/>
      <c r="C680" s="13"/>
      <c r="D680" s="13"/>
      <c r="E680" s="1"/>
      <c r="F680" s="1"/>
      <c r="G680" s="33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33"/>
      <c r="W680" s="3"/>
      <c r="X680" s="14"/>
      <c r="Y680" s="15"/>
      <c r="Z680" s="15"/>
      <c r="AA680" s="37"/>
      <c r="AB680" s="37"/>
    </row>
    <row r="681" spans="1:32" x14ac:dyDescent="0.25">
      <c r="A681" s="1"/>
      <c r="B681" s="51"/>
      <c r="C681" s="13"/>
      <c r="D681" s="13"/>
      <c r="E681" s="1"/>
      <c r="F681" s="1"/>
      <c r="G681" s="33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33"/>
      <c r="W681" s="3"/>
      <c r="X681" s="14"/>
      <c r="Y681" s="15"/>
      <c r="Z681" s="15"/>
      <c r="AA681" s="37"/>
      <c r="AB681" s="37"/>
    </row>
    <row r="682" spans="1:32" x14ac:dyDescent="0.25">
      <c r="A682" s="1"/>
      <c r="B682" s="51"/>
      <c r="C682" s="39"/>
      <c r="D682" s="13"/>
      <c r="E682" s="1"/>
      <c r="F682" s="1"/>
      <c r="G682" s="33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33"/>
      <c r="W682" s="3"/>
      <c r="X682" s="14"/>
      <c r="Y682" s="15"/>
      <c r="Z682" s="15"/>
      <c r="AA682" s="37"/>
      <c r="AB682" s="37"/>
    </row>
    <row r="683" spans="1:32" x14ac:dyDescent="0.25">
      <c r="A683" s="1"/>
      <c r="B683" s="51"/>
      <c r="C683" s="13"/>
      <c r="D683" s="13"/>
      <c r="E683" s="1"/>
      <c r="F683" s="1"/>
      <c r="G683" s="33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33"/>
      <c r="W683" s="3"/>
      <c r="X683" s="14"/>
      <c r="Y683" s="15"/>
      <c r="Z683" s="15"/>
      <c r="AA683" s="37"/>
      <c r="AB683" s="37"/>
    </row>
    <row r="684" spans="1:32" x14ac:dyDescent="0.25">
      <c r="A684" s="1"/>
      <c r="B684" s="51"/>
      <c r="C684" s="13"/>
      <c r="D684" s="13"/>
      <c r="E684" s="1"/>
      <c r="F684" s="1"/>
      <c r="G684" s="33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33"/>
      <c r="W684" s="3"/>
      <c r="X684" s="14"/>
      <c r="Y684" s="15"/>
      <c r="Z684" s="15"/>
      <c r="AA684" s="37"/>
      <c r="AB684" s="37"/>
    </row>
    <row r="685" spans="1:32" x14ac:dyDescent="0.25">
      <c r="A685" s="1"/>
      <c r="B685" s="51"/>
      <c r="C685" s="13"/>
      <c r="D685" s="13"/>
      <c r="E685" s="1"/>
      <c r="F685" s="1"/>
      <c r="G685" s="33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33"/>
      <c r="W685" s="3"/>
      <c r="X685" s="14"/>
      <c r="Y685" s="15"/>
      <c r="Z685" s="15"/>
      <c r="AA685" s="37"/>
      <c r="AB685" s="37"/>
    </row>
    <row r="686" spans="1:32" x14ac:dyDescent="0.25">
      <c r="A686" s="1"/>
      <c r="B686" s="51"/>
      <c r="C686" s="13"/>
      <c r="D686" s="13"/>
      <c r="E686" s="1"/>
      <c r="F686" s="1"/>
      <c r="G686" s="33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33"/>
      <c r="W686" s="3"/>
      <c r="X686" s="14"/>
      <c r="Y686" s="15"/>
      <c r="Z686" s="15"/>
      <c r="AA686" s="37"/>
      <c r="AB686" s="37"/>
    </row>
    <row r="687" spans="1:32" x14ac:dyDescent="0.25">
      <c r="A687" s="1"/>
      <c r="B687" s="51"/>
      <c r="C687" s="13"/>
      <c r="D687" s="13"/>
      <c r="E687" s="1"/>
      <c r="F687" s="1"/>
      <c r="G687" s="33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33"/>
      <c r="W687" s="3"/>
      <c r="X687" s="14"/>
      <c r="Y687" s="15"/>
      <c r="Z687" s="15"/>
      <c r="AA687" s="37"/>
      <c r="AB687" s="37"/>
    </row>
    <row r="688" spans="1:32" x14ac:dyDescent="0.25">
      <c r="A688" s="1"/>
      <c r="B688" s="51"/>
      <c r="C688" s="13"/>
      <c r="D688" s="13"/>
      <c r="E688" s="1"/>
      <c r="F688" s="1"/>
      <c r="G688" s="33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33"/>
      <c r="W688" s="3"/>
      <c r="X688" s="14"/>
      <c r="Y688" s="15"/>
      <c r="Z688" s="15"/>
      <c r="AA688" s="37"/>
      <c r="AB688" s="37"/>
    </row>
    <row r="689" spans="1:29" x14ac:dyDescent="0.25">
      <c r="A689" s="1"/>
      <c r="B689" s="51"/>
      <c r="C689" s="13"/>
      <c r="D689" s="13"/>
      <c r="E689" s="1"/>
      <c r="F689" s="1"/>
      <c r="G689" s="33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33"/>
      <c r="W689" s="3"/>
      <c r="X689" s="14"/>
      <c r="Y689" s="15"/>
      <c r="Z689" s="15"/>
      <c r="AA689" s="37"/>
      <c r="AB689" s="37"/>
    </row>
    <row r="690" spans="1:29" x14ac:dyDescent="0.25">
      <c r="A690" s="1"/>
      <c r="B690" s="51"/>
      <c r="C690" s="13"/>
      <c r="D690" s="13"/>
      <c r="E690" s="1"/>
      <c r="F690" s="1"/>
      <c r="G690" s="33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33"/>
      <c r="W690" s="3"/>
      <c r="X690" s="14"/>
      <c r="Y690" s="15"/>
      <c r="Z690" s="15"/>
      <c r="AA690" s="37"/>
      <c r="AB690" s="37"/>
    </row>
    <row r="691" spans="1:29" x14ac:dyDescent="0.25">
      <c r="A691" s="1"/>
      <c r="B691" s="51"/>
      <c r="C691" s="13"/>
      <c r="D691" s="13"/>
      <c r="E691" s="1"/>
      <c r="F691" s="1"/>
      <c r="G691" s="33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33"/>
      <c r="W691" s="3"/>
      <c r="X691" s="14"/>
      <c r="Y691" s="15"/>
      <c r="Z691" s="15"/>
      <c r="AA691" s="37"/>
      <c r="AB691" s="37"/>
    </row>
    <row r="692" spans="1:29" x14ac:dyDescent="0.25">
      <c r="A692" s="1"/>
      <c r="B692" s="51"/>
      <c r="C692" s="13"/>
      <c r="D692" s="13"/>
      <c r="E692" s="1"/>
      <c r="F692" s="1"/>
      <c r="G692" s="33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33"/>
      <c r="W692" s="3"/>
      <c r="X692" s="14"/>
      <c r="Y692" s="15"/>
      <c r="Z692" s="15"/>
      <c r="AA692" s="37"/>
      <c r="AB692" s="37"/>
    </row>
    <row r="693" spans="1:29" x14ac:dyDescent="0.25">
      <c r="A693" s="1"/>
      <c r="B693" s="51"/>
      <c r="C693" s="13"/>
      <c r="D693" s="13"/>
      <c r="E693" s="1"/>
      <c r="F693" s="1"/>
      <c r="G693" s="33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33"/>
      <c r="W693" s="3"/>
      <c r="X693" s="14"/>
      <c r="Y693" s="15"/>
      <c r="Z693" s="15"/>
      <c r="AA693" s="37"/>
      <c r="AB693" s="37"/>
    </row>
    <row r="694" spans="1:29" x14ac:dyDescent="0.25">
      <c r="A694" s="1"/>
      <c r="B694" s="51"/>
      <c r="C694" s="13"/>
      <c r="D694" s="13"/>
      <c r="E694" s="1"/>
      <c r="F694" s="1"/>
      <c r="G694" s="33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33"/>
      <c r="W694" s="3"/>
      <c r="X694" s="14"/>
      <c r="Y694" s="15"/>
      <c r="Z694" s="15"/>
      <c r="AA694" s="37"/>
      <c r="AB694" s="37"/>
    </row>
    <row r="695" spans="1:29" x14ac:dyDescent="0.25">
      <c r="A695" s="1"/>
      <c r="B695" s="51"/>
      <c r="C695" s="13"/>
      <c r="D695" s="13"/>
      <c r="E695" s="1"/>
      <c r="F695" s="1"/>
      <c r="G695" s="33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33"/>
      <c r="W695" s="3"/>
      <c r="X695" s="14"/>
      <c r="Y695" s="15"/>
      <c r="Z695" s="15"/>
      <c r="AA695" s="37"/>
      <c r="AB695" s="37"/>
    </row>
    <row r="696" spans="1:29" x14ac:dyDescent="0.25">
      <c r="A696" s="1"/>
      <c r="B696" s="51"/>
      <c r="C696" s="13"/>
      <c r="D696" s="13"/>
      <c r="E696" s="1"/>
      <c r="F696" s="1"/>
      <c r="G696" s="33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33"/>
      <c r="W696" s="3"/>
      <c r="X696" s="14"/>
      <c r="Y696" s="15"/>
      <c r="Z696" s="15"/>
      <c r="AA696" s="37"/>
      <c r="AB696" s="37"/>
    </row>
    <row r="697" spans="1:29" x14ac:dyDescent="0.25">
      <c r="A697" s="1"/>
      <c r="B697" s="51"/>
      <c r="C697" s="13"/>
      <c r="D697" s="13"/>
      <c r="E697" s="1"/>
      <c r="F697" s="1"/>
      <c r="G697" s="33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33"/>
      <c r="W697" s="3"/>
      <c r="X697" s="14"/>
      <c r="Y697" s="15"/>
      <c r="Z697" s="15"/>
      <c r="AA697" s="37"/>
      <c r="AB697" s="37"/>
    </row>
    <row r="698" spans="1:29" x14ac:dyDescent="0.25">
      <c r="A698" s="1"/>
      <c r="B698" s="51"/>
      <c r="C698" s="13"/>
      <c r="D698" s="13"/>
      <c r="E698" s="1"/>
      <c r="F698" s="1"/>
      <c r="G698" s="33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33"/>
      <c r="W698" s="3"/>
      <c r="X698" s="14"/>
      <c r="Y698" s="15"/>
      <c r="Z698" s="15"/>
      <c r="AA698" s="37"/>
      <c r="AB698" s="37"/>
    </row>
    <row r="699" spans="1:29" x14ac:dyDescent="0.25">
      <c r="A699" s="1"/>
      <c r="B699" s="51"/>
      <c r="C699" s="13"/>
      <c r="D699" s="13"/>
      <c r="E699" s="1"/>
      <c r="F699" s="1"/>
      <c r="G699" s="33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33"/>
      <c r="W699" s="3"/>
      <c r="X699" s="14"/>
      <c r="Y699" s="15"/>
      <c r="Z699" s="15"/>
      <c r="AA699" s="37"/>
      <c r="AB699" s="37"/>
    </row>
    <row r="700" spans="1:29" x14ac:dyDescent="0.25">
      <c r="A700" s="1"/>
      <c r="B700" s="51"/>
      <c r="C700" s="13"/>
      <c r="D700" s="13"/>
      <c r="E700" s="1"/>
      <c r="F700" s="1"/>
      <c r="G700" s="33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33"/>
      <c r="W700" s="3"/>
      <c r="X700" s="14"/>
      <c r="Y700" s="15"/>
      <c r="Z700" s="15"/>
      <c r="AA700" s="37"/>
      <c r="AB700" s="37"/>
    </row>
    <row r="701" spans="1:29" x14ac:dyDescent="0.25">
      <c r="A701" s="1"/>
      <c r="B701" s="13"/>
      <c r="C701" s="13"/>
      <c r="D701" s="13"/>
      <c r="E701" s="1"/>
      <c r="F701" s="1"/>
      <c r="G701" s="33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33"/>
      <c r="W701" s="3"/>
      <c r="X701" s="22"/>
      <c r="Y701" s="23"/>
      <c r="Z701" s="23"/>
      <c r="AA701" s="34"/>
      <c r="AB701" s="34"/>
      <c r="AC701" s="24"/>
    </row>
    <row r="702" spans="1:29" x14ac:dyDescent="0.25">
      <c r="A702" s="1"/>
      <c r="B702" s="13"/>
      <c r="C702" s="13"/>
      <c r="D702" s="13"/>
      <c r="E702" s="1"/>
      <c r="F702" s="1"/>
      <c r="G702" s="33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33"/>
      <c r="W702" s="3"/>
      <c r="X702" s="25"/>
      <c r="Y702" s="26"/>
      <c r="Z702" s="26"/>
      <c r="AA702" s="35"/>
      <c r="AB702" s="35"/>
      <c r="AC702" s="24"/>
    </row>
    <row r="703" spans="1:29" x14ac:dyDescent="0.25">
      <c r="A703" s="1"/>
      <c r="B703" s="13"/>
      <c r="C703" s="13"/>
      <c r="D703" s="13"/>
      <c r="E703" s="1"/>
      <c r="F703" s="1"/>
      <c r="G703" s="33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33"/>
      <c r="W703" s="17"/>
      <c r="X703" s="25"/>
      <c r="Y703" s="26"/>
      <c r="Z703" s="26"/>
      <c r="AA703" s="35"/>
      <c r="AB703" s="35"/>
      <c r="AC703" s="24"/>
    </row>
    <row r="704" spans="1:29" x14ac:dyDescent="0.25">
      <c r="A704" s="1"/>
      <c r="B704" s="13"/>
      <c r="C704" s="13"/>
      <c r="D704" s="13"/>
      <c r="E704" s="1"/>
      <c r="F704" s="1"/>
      <c r="G704" s="33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33"/>
      <c r="W704" s="17"/>
      <c r="X704" s="25"/>
      <c r="Y704" s="26"/>
      <c r="Z704" s="26"/>
      <c r="AA704" s="35"/>
      <c r="AB704" s="35"/>
      <c r="AC704" s="24"/>
    </row>
    <row r="705" spans="1:31" x14ac:dyDescent="0.25">
      <c r="A705" s="1"/>
      <c r="B705" s="13"/>
      <c r="C705" s="13"/>
      <c r="D705" s="13"/>
      <c r="E705" s="1"/>
      <c r="F705" s="1"/>
      <c r="G705" s="33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33"/>
      <c r="W705" s="3"/>
      <c r="X705" s="25"/>
      <c r="Y705" s="26"/>
      <c r="Z705" s="26"/>
      <c r="AA705" s="35"/>
      <c r="AB705" s="35"/>
      <c r="AC705" s="24"/>
    </row>
    <row r="706" spans="1:31" x14ac:dyDescent="0.25">
      <c r="A706" s="1"/>
      <c r="B706" s="13"/>
      <c r="C706" s="13"/>
      <c r="D706" s="13"/>
      <c r="E706" s="1"/>
      <c r="F706" s="1"/>
      <c r="G706" s="33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33"/>
      <c r="W706" s="3"/>
      <c r="X706" s="27"/>
      <c r="Y706" s="28"/>
      <c r="Z706" s="28"/>
      <c r="AA706" s="36"/>
      <c r="AB706" s="35"/>
      <c r="AC706" s="24"/>
      <c r="AD706" s="11"/>
      <c r="AE706" s="93"/>
    </row>
    <row r="707" spans="1:31" x14ac:dyDescent="0.25">
      <c r="A707" s="1"/>
      <c r="B707" s="13"/>
      <c r="C707" s="13"/>
      <c r="D707" s="13"/>
      <c r="E707" s="1"/>
      <c r="F707" s="1"/>
      <c r="G707" s="33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33"/>
      <c r="W707" s="3"/>
      <c r="X707" s="27"/>
      <c r="Y707" s="28"/>
      <c r="Z707" s="28"/>
      <c r="AA707" s="36"/>
      <c r="AB707" s="35"/>
      <c r="AC707" s="24"/>
      <c r="AD707" s="11"/>
      <c r="AE707" s="93"/>
    </row>
    <row r="708" spans="1:31" x14ac:dyDescent="0.25">
      <c r="A708" s="1"/>
      <c r="B708" s="13"/>
      <c r="C708" s="13"/>
      <c r="D708" s="13"/>
      <c r="E708" s="1"/>
      <c r="F708" s="1"/>
      <c r="G708" s="33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33"/>
      <c r="W708" s="3"/>
      <c r="X708" s="27"/>
      <c r="Y708" s="28"/>
      <c r="Z708" s="28"/>
      <c r="AA708" s="36"/>
      <c r="AB708" s="35"/>
      <c r="AC708" s="24"/>
      <c r="AD708" s="11"/>
      <c r="AE708" s="93"/>
    </row>
    <row r="709" spans="1:31" x14ac:dyDescent="0.25">
      <c r="A709" s="1"/>
      <c r="B709" s="13"/>
      <c r="C709" s="13"/>
      <c r="D709" s="13"/>
      <c r="E709" s="1"/>
      <c r="F709" s="1"/>
      <c r="G709" s="33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33"/>
      <c r="W709" s="3"/>
      <c r="X709" s="27"/>
      <c r="Y709" s="28"/>
      <c r="Z709" s="28"/>
      <c r="AA709" s="36"/>
      <c r="AB709" s="35"/>
      <c r="AC709" s="24"/>
      <c r="AD709" s="11"/>
      <c r="AE709" s="93"/>
    </row>
    <row r="710" spans="1:31" x14ac:dyDescent="0.25">
      <c r="A710" s="1"/>
      <c r="B710" s="13"/>
      <c r="C710" s="13"/>
      <c r="D710" s="13"/>
      <c r="E710" s="1"/>
      <c r="F710" s="1"/>
      <c r="G710" s="33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33"/>
      <c r="W710" s="3"/>
      <c r="X710" s="10"/>
      <c r="Y710" s="15"/>
      <c r="Z710" s="15"/>
      <c r="AA710" s="37"/>
      <c r="AB710" s="37"/>
      <c r="AC710" s="19"/>
      <c r="AD710" s="11"/>
      <c r="AE710" s="93"/>
    </row>
    <row r="711" spans="1:31" x14ac:dyDescent="0.25">
      <c r="A711" s="1"/>
      <c r="B711" s="13"/>
      <c r="C711" s="13"/>
      <c r="D711" s="13"/>
      <c r="E711" s="1"/>
      <c r="F711" s="1"/>
      <c r="G711" s="33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33"/>
      <c r="W711" s="3"/>
      <c r="X711" s="10"/>
      <c r="Y711" s="15"/>
      <c r="Z711" s="15"/>
      <c r="AA711" s="37"/>
      <c r="AB711" s="37"/>
      <c r="AC711" s="19"/>
      <c r="AD711" s="11"/>
      <c r="AE711" s="93"/>
    </row>
    <row r="712" spans="1:31" x14ac:dyDescent="0.25">
      <c r="A712" s="1"/>
      <c r="B712" s="13"/>
      <c r="C712" s="13"/>
      <c r="D712" s="13"/>
      <c r="E712" s="1"/>
      <c r="F712" s="1"/>
      <c r="G712" s="33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33"/>
      <c r="W712" s="3"/>
      <c r="X712" s="10"/>
      <c r="Y712" s="15"/>
      <c r="Z712" s="15"/>
      <c r="AA712" s="37"/>
      <c r="AB712" s="37"/>
      <c r="AC712" s="19"/>
      <c r="AD712" s="11"/>
      <c r="AE712" s="93"/>
    </row>
    <row r="713" spans="1:31" x14ac:dyDescent="0.25">
      <c r="A713" s="1"/>
      <c r="B713" s="13"/>
      <c r="C713" s="13"/>
      <c r="D713" s="13"/>
      <c r="E713" s="1"/>
      <c r="F713" s="1"/>
      <c r="G713" s="33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33"/>
      <c r="W713" s="3"/>
      <c r="X713" s="10"/>
      <c r="Y713" s="15"/>
      <c r="Z713" s="15"/>
      <c r="AA713" s="37"/>
      <c r="AB713" s="37"/>
      <c r="AC713" s="19"/>
      <c r="AD713" s="11"/>
      <c r="AE713" s="93"/>
    </row>
    <row r="714" spans="1:31" x14ac:dyDescent="0.25">
      <c r="A714" s="1"/>
      <c r="B714" s="13"/>
      <c r="C714" s="13"/>
      <c r="D714" s="13"/>
      <c r="E714" s="1"/>
      <c r="F714" s="1"/>
      <c r="G714" s="33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33"/>
      <c r="W714" s="3"/>
      <c r="X714" s="10"/>
      <c r="Y714" s="15"/>
      <c r="Z714" s="15"/>
      <c r="AA714" s="37"/>
      <c r="AB714" s="37"/>
      <c r="AC714" s="19"/>
      <c r="AD714" s="11"/>
      <c r="AE714" s="93"/>
    </row>
    <row r="715" spans="1:31" x14ac:dyDescent="0.25">
      <c r="A715" s="1"/>
      <c r="B715" s="13"/>
      <c r="C715" s="13"/>
      <c r="D715" s="13"/>
      <c r="E715" s="1"/>
      <c r="F715" s="1"/>
      <c r="G715" s="33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33"/>
      <c r="W715" s="3"/>
      <c r="X715" s="10"/>
      <c r="Y715" s="15"/>
      <c r="Z715" s="16"/>
      <c r="AA715" s="37"/>
      <c r="AB715" s="37"/>
      <c r="AC715" s="19"/>
      <c r="AD715" s="11"/>
      <c r="AE715" s="93"/>
    </row>
    <row r="716" spans="1:31" x14ac:dyDescent="0.25">
      <c r="A716" s="1"/>
      <c r="B716" s="13"/>
      <c r="C716" s="13"/>
      <c r="D716" s="13"/>
      <c r="E716" s="1"/>
      <c r="F716" s="1"/>
      <c r="G716" s="33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33"/>
      <c r="W716" s="3"/>
      <c r="X716" s="10"/>
      <c r="Y716" s="15"/>
      <c r="Z716" s="15"/>
      <c r="AA716" s="37"/>
      <c r="AB716" s="37"/>
      <c r="AC716" s="19"/>
      <c r="AD716" s="11"/>
      <c r="AE716" s="93"/>
    </row>
    <row r="717" spans="1:31" x14ac:dyDescent="0.25">
      <c r="A717" s="1"/>
      <c r="B717" s="13"/>
      <c r="C717" s="13"/>
      <c r="D717" s="13"/>
      <c r="E717" s="1"/>
      <c r="F717" s="1"/>
      <c r="G717" s="33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33"/>
      <c r="W717" s="3"/>
      <c r="X717" s="10"/>
      <c r="Y717" s="15"/>
      <c r="Z717" s="15"/>
      <c r="AA717" s="37"/>
      <c r="AB717" s="37"/>
      <c r="AC717" s="19"/>
      <c r="AD717" s="11"/>
      <c r="AE717" s="93"/>
    </row>
    <row r="718" spans="1:31" x14ac:dyDescent="0.25">
      <c r="A718" s="1"/>
      <c r="B718" s="13"/>
      <c r="C718" s="13"/>
      <c r="D718" s="13"/>
      <c r="E718" s="1"/>
      <c r="F718" s="1"/>
      <c r="G718" s="33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33"/>
      <c r="W718" s="3"/>
      <c r="X718" s="10"/>
      <c r="Y718" s="15"/>
      <c r="Z718" s="15"/>
      <c r="AA718" s="37"/>
      <c r="AB718" s="38"/>
      <c r="AC718" s="19"/>
      <c r="AD718" s="11"/>
      <c r="AE718" s="93"/>
    </row>
    <row r="719" spans="1:31" x14ac:dyDescent="0.25">
      <c r="A719" s="1"/>
      <c r="B719" s="13"/>
      <c r="C719" s="13"/>
      <c r="D719" s="13"/>
      <c r="E719" s="1"/>
      <c r="F719" s="1"/>
      <c r="G719" s="33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33"/>
      <c r="W719" s="3"/>
      <c r="X719" s="10"/>
      <c r="Y719" s="15"/>
      <c r="Z719" s="15"/>
      <c r="AA719" s="37"/>
      <c r="AB719" s="38"/>
      <c r="AC719" s="19"/>
      <c r="AD719" s="11"/>
      <c r="AE719" s="93"/>
    </row>
    <row r="720" spans="1:31" x14ac:dyDescent="0.25">
      <c r="A720" s="1"/>
      <c r="B720" s="13"/>
      <c r="C720" s="13"/>
      <c r="D720" s="13"/>
      <c r="E720" s="1"/>
      <c r="F720" s="1"/>
      <c r="G720" s="33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33"/>
      <c r="W720" s="3"/>
      <c r="X720" s="10"/>
      <c r="Y720" s="15"/>
      <c r="Z720" s="15"/>
      <c r="AA720" s="37"/>
      <c r="AB720" s="38"/>
      <c r="AC720" s="19"/>
      <c r="AD720" s="11"/>
      <c r="AE720" s="93"/>
    </row>
    <row r="721" spans="1:32" x14ac:dyDescent="0.25">
      <c r="A721" s="1"/>
      <c r="B721" s="13"/>
      <c r="C721" s="13"/>
      <c r="D721" s="13"/>
      <c r="E721" s="1"/>
      <c r="F721" s="1"/>
      <c r="G721" s="33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33"/>
      <c r="W721" s="3"/>
      <c r="X721" s="10"/>
      <c r="Y721" s="15"/>
      <c r="Z721" s="15"/>
      <c r="AA721" s="37"/>
      <c r="AB721" s="38"/>
      <c r="AC721" s="19"/>
      <c r="AD721" s="11"/>
      <c r="AE721" s="93"/>
    </row>
    <row r="722" spans="1:32" x14ac:dyDescent="0.25">
      <c r="A722" s="1"/>
      <c r="B722" s="13"/>
      <c r="C722" s="13"/>
      <c r="D722" s="13"/>
      <c r="E722" s="1"/>
      <c r="F722" s="1"/>
      <c r="G722" s="33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33"/>
      <c r="W722" s="3"/>
      <c r="X722" s="10"/>
      <c r="Y722" s="15"/>
      <c r="Z722" s="15"/>
      <c r="AA722" s="37"/>
      <c r="AB722" s="38"/>
      <c r="AC722" s="19"/>
      <c r="AD722" s="11"/>
      <c r="AE722" s="93"/>
    </row>
    <row r="723" spans="1:32" x14ac:dyDescent="0.25">
      <c r="A723" s="1"/>
      <c r="B723" s="13"/>
      <c r="C723" s="13"/>
      <c r="D723" s="13"/>
      <c r="E723" s="1"/>
      <c r="F723" s="1"/>
      <c r="G723" s="33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33"/>
      <c r="W723" s="3"/>
      <c r="X723" s="14"/>
      <c r="Y723" s="15"/>
      <c r="Z723" s="15"/>
      <c r="AA723" s="37"/>
      <c r="AB723" s="38"/>
      <c r="AC723" s="19"/>
      <c r="AD723" s="11"/>
      <c r="AE723" s="93"/>
    </row>
    <row r="724" spans="1:32" x14ac:dyDescent="0.25">
      <c r="A724" s="1"/>
      <c r="B724" s="13"/>
      <c r="C724" s="13"/>
      <c r="D724" s="13"/>
      <c r="E724" s="1"/>
      <c r="F724" s="1"/>
      <c r="G724" s="33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33"/>
      <c r="W724" s="3"/>
      <c r="X724" s="14"/>
      <c r="Y724" s="15"/>
      <c r="Z724" s="15"/>
      <c r="AA724" s="37"/>
      <c r="AB724" s="38"/>
      <c r="AC724" s="19"/>
      <c r="AD724" s="11"/>
      <c r="AE724" s="93"/>
    </row>
    <row r="725" spans="1:32" x14ac:dyDescent="0.25">
      <c r="A725" s="1"/>
      <c r="B725" s="13"/>
      <c r="C725" s="13"/>
      <c r="D725" s="39"/>
      <c r="E725" s="40"/>
      <c r="F725" s="40"/>
      <c r="G725" s="41"/>
      <c r="H725" s="40"/>
      <c r="I725" s="40"/>
      <c r="J725" s="40"/>
      <c r="K725" s="40"/>
      <c r="L725" s="40"/>
      <c r="M725" s="40"/>
      <c r="N725" s="40"/>
      <c r="O725" s="40"/>
      <c r="P725" s="40"/>
      <c r="Q725" s="40"/>
      <c r="R725" s="40"/>
      <c r="S725" s="40"/>
      <c r="T725" s="40"/>
      <c r="U725" s="40"/>
      <c r="V725" s="41"/>
      <c r="W725" s="43"/>
      <c r="X725" s="44"/>
      <c r="Y725" s="45"/>
      <c r="Z725" s="45"/>
      <c r="AA725" s="46"/>
      <c r="AB725" s="46"/>
      <c r="AC725" s="48"/>
      <c r="AD725" s="47"/>
      <c r="AE725" s="94"/>
      <c r="AF725" s="42"/>
    </row>
    <row r="726" spans="1:32" x14ac:dyDescent="0.25">
      <c r="A726" s="1"/>
      <c r="B726" s="13"/>
      <c r="C726" s="13"/>
      <c r="D726" s="13"/>
      <c r="E726" s="1"/>
      <c r="F726" s="1"/>
      <c r="G726" s="33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33"/>
      <c r="W726" s="3"/>
      <c r="X726" s="14"/>
      <c r="Y726" s="15"/>
      <c r="Z726" s="15"/>
      <c r="AA726" s="37"/>
      <c r="AB726" s="38"/>
      <c r="AC726" s="19"/>
      <c r="AD726" s="11"/>
      <c r="AE726" s="93"/>
    </row>
    <row r="727" spans="1:32" x14ac:dyDescent="0.25">
      <c r="A727" s="1"/>
      <c r="B727" s="13"/>
      <c r="C727" s="13"/>
      <c r="D727" s="13"/>
      <c r="E727" s="1"/>
      <c r="F727" s="1"/>
      <c r="G727" s="33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33"/>
      <c r="W727" s="3"/>
      <c r="X727" s="14"/>
      <c r="Y727" s="15"/>
      <c r="Z727" s="15"/>
      <c r="AA727" s="37"/>
      <c r="AB727" s="38"/>
      <c r="AC727" s="19"/>
      <c r="AD727" s="11"/>
      <c r="AE727" s="93"/>
    </row>
    <row r="728" spans="1:32" x14ac:dyDescent="0.25">
      <c r="A728" s="1"/>
      <c r="B728" s="13"/>
      <c r="C728" s="13"/>
      <c r="D728" s="13"/>
      <c r="E728" s="1"/>
      <c r="F728" s="1"/>
      <c r="G728" s="33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33"/>
      <c r="W728" s="3"/>
      <c r="X728" s="14"/>
      <c r="Y728" s="15"/>
      <c r="Z728" s="15"/>
      <c r="AA728" s="37"/>
      <c r="AB728" s="38"/>
      <c r="AC728" s="19"/>
      <c r="AD728" s="11"/>
      <c r="AE728" s="93"/>
    </row>
    <row r="729" spans="1:32" x14ac:dyDescent="0.25">
      <c r="A729" s="1"/>
      <c r="B729" s="13"/>
      <c r="C729" s="13"/>
      <c r="D729" s="13"/>
      <c r="E729" s="1"/>
      <c r="F729" s="1"/>
      <c r="G729" s="33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33"/>
      <c r="W729" s="3"/>
      <c r="X729" s="14"/>
      <c r="Y729" s="15"/>
      <c r="Z729" s="15"/>
      <c r="AA729" s="37"/>
      <c r="AB729" s="38"/>
      <c r="AC729" s="19"/>
      <c r="AD729" s="11"/>
      <c r="AE729" s="93"/>
    </row>
    <row r="730" spans="1:32" x14ac:dyDescent="0.25">
      <c r="A730" s="1"/>
      <c r="B730" s="13"/>
      <c r="C730" s="39"/>
      <c r="D730" s="13"/>
      <c r="E730" s="1"/>
      <c r="F730" s="1"/>
      <c r="G730" s="33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33"/>
      <c r="W730" s="43"/>
      <c r="X730" s="52"/>
      <c r="Y730" s="53"/>
      <c r="Z730" s="53"/>
      <c r="AA730" s="38"/>
      <c r="AB730" s="38"/>
      <c r="AC730" s="19"/>
      <c r="AD730" s="11"/>
      <c r="AE730" s="93"/>
    </row>
    <row r="731" spans="1:32" x14ac:dyDescent="0.25">
      <c r="A731" s="1"/>
      <c r="B731" s="13"/>
      <c r="C731" s="13"/>
      <c r="D731" s="13"/>
      <c r="E731" s="1"/>
      <c r="F731" s="1"/>
      <c r="G731" s="33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33"/>
      <c r="W731" s="3"/>
      <c r="X731" s="14"/>
      <c r="Y731" s="15"/>
      <c r="Z731" s="15"/>
      <c r="AA731" s="37"/>
      <c r="AB731" s="38"/>
      <c r="AC731" s="19"/>
      <c r="AD731" s="11"/>
      <c r="AE731" s="93"/>
    </row>
    <row r="732" spans="1:32" x14ac:dyDescent="0.25">
      <c r="A732" s="1"/>
      <c r="B732" s="13"/>
      <c r="C732" s="13"/>
      <c r="D732" s="13"/>
      <c r="E732" s="1"/>
      <c r="F732" s="1"/>
      <c r="G732" s="33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33"/>
      <c r="W732" s="3"/>
      <c r="X732" s="14"/>
      <c r="Y732" s="15"/>
      <c r="Z732" s="15"/>
      <c r="AA732" s="38"/>
      <c r="AB732" s="38"/>
      <c r="AC732" s="11"/>
      <c r="AD732" s="11"/>
      <c r="AE732" s="93"/>
    </row>
    <row r="733" spans="1:32" x14ac:dyDescent="0.25">
      <c r="A733" s="1"/>
      <c r="B733" s="13"/>
      <c r="C733" s="13"/>
      <c r="D733" s="13"/>
      <c r="E733" s="1"/>
      <c r="F733" s="1"/>
      <c r="G733" s="33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33"/>
      <c r="W733" s="3"/>
      <c r="X733" s="14"/>
      <c r="Y733" s="15"/>
      <c r="Z733" s="15"/>
      <c r="AA733" s="38"/>
      <c r="AB733" s="38"/>
      <c r="AC733" s="11"/>
      <c r="AD733" s="11"/>
    </row>
    <row r="734" spans="1:32" x14ac:dyDescent="0.25">
      <c r="A734" s="1"/>
      <c r="B734" s="13"/>
      <c r="C734" s="13"/>
      <c r="D734" s="13"/>
      <c r="E734" s="1"/>
      <c r="F734" s="1"/>
      <c r="G734" s="33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33"/>
      <c r="W734" s="3"/>
      <c r="X734" s="14"/>
      <c r="Y734" s="15"/>
      <c r="Z734" s="15"/>
      <c r="AA734" s="38"/>
      <c r="AB734" s="38"/>
      <c r="AC734" s="11"/>
      <c r="AD734" s="11"/>
    </row>
    <row r="735" spans="1:32" x14ac:dyDescent="0.25">
      <c r="A735" s="1"/>
      <c r="B735" s="13"/>
      <c r="C735" s="13"/>
      <c r="D735" s="13"/>
      <c r="E735" s="1"/>
      <c r="F735" s="1"/>
      <c r="G735" s="33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33"/>
      <c r="W735" s="3"/>
      <c r="X735" s="14"/>
      <c r="Y735" s="15"/>
      <c r="Z735" s="15"/>
      <c r="AA735" s="38"/>
      <c r="AB735" s="38"/>
      <c r="AC735" s="11"/>
      <c r="AD735" s="11"/>
    </row>
    <row r="736" spans="1:32" x14ac:dyDescent="0.25">
      <c r="A736" s="1"/>
      <c r="B736" s="13"/>
      <c r="C736" s="13"/>
      <c r="D736" s="13"/>
      <c r="E736" s="1"/>
      <c r="F736" s="1"/>
      <c r="G736" s="33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33"/>
      <c r="W736" s="3"/>
      <c r="X736" s="14"/>
      <c r="Y736" s="15"/>
      <c r="Z736" s="15"/>
      <c r="AA736" s="38"/>
      <c r="AB736" s="38"/>
      <c r="AC736" s="11"/>
      <c r="AD736" s="11"/>
    </row>
    <row r="737" spans="1:32" x14ac:dyDescent="0.25">
      <c r="A737" s="1"/>
      <c r="B737" s="13"/>
      <c r="C737" s="13"/>
      <c r="D737" s="13"/>
      <c r="E737" s="1"/>
      <c r="F737" s="1"/>
      <c r="G737" s="33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33"/>
      <c r="W737" s="3"/>
      <c r="X737" s="14"/>
      <c r="Y737" s="15"/>
      <c r="Z737" s="15"/>
      <c r="AA737" s="38"/>
      <c r="AB737" s="38"/>
      <c r="AC737" s="11"/>
      <c r="AD737" s="11"/>
    </row>
    <row r="738" spans="1:32" x14ac:dyDescent="0.25">
      <c r="A738" s="1"/>
      <c r="B738" s="13"/>
      <c r="C738" s="13"/>
      <c r="D738" s="13"/>
      <c r="E738" s="1"/>
      <c r="F738" s="1"/>
      <c r="G738" s="33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33"/>
      <c r="W738" s="3"/>
      <c r="X738" s="14"/>
      <c r="Y738" s="15"/>
      <c r="Z738" s="15"/>
      <c r="AA738" s="38"/>
      <c r="AB738" s="38"/>
      <c r="AC738" s="11"/>
      <c r="AD738" s="11"/>
    </row>
    <row r="739" spans="1:32" x14ac:dyDescent="0.25">
      <c r="A739" s="1"/>
      <c r="B739" s="13"/>
      <c r="C739" s="13"/>
      <c r="D739" s="13"/>
      <c r="E739" s="1"/>
      <c r="F739" s="1"/>
      <c r="G739" s="33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33"/>
      <c r="W739" s="3"/>
      <c r="X739" s="14"/>
      <c r="Y739" s="15"/>
      <c r="Z739" s="15"/>
      <c r="AA739" s="38"/>
      <c r="AB739" s="38"/>
      <c r="AC739" s="11"/>
      <c r="AD739" s="11"/>
    </row>
    <row r="740" spans="1:32" x14ac:dyDescent="0.25">
      <c r="A740" s="1"/>
      <c r="B740" s="13"/>
      <c r="C740" s="13"/>
      <c r="D740" s="13"/>
      <c r="E740" s="1"/>
      <c r="F740" s="1"/>
      <c r="G740" s="33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33"/>
      <c r="W740" s="3"/>
      <c r="X740" s="14"/>
      <c r="Y740" s="15"/>
      <c r="Z740" s="15"/>
      <c r="AA740" s="38"/>
      <c r="AB740" s="38"/>
      <c r="AC740" s="11"/>
      <c r="AD740" s="11"/>
    </row>
    <row r="741" spans="1:32" x14ac:dyDescent="0.25">
      <c r="A741" s="1"/>
      <c r="B741" s="13"/>
      <c r="C741" s="13"/>
      <c r="D741" s="13"/>
      <c r="E741" s="1"/>
      <c r="F741" s="1"/>
      <c r="G741" s="33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33"/>
      <c r="W741" s="3"/>
      <c r="X741" s="14"/>
      <c r="Y741" s="15"/>
      <c r="Z741" s="15"/>
      <c r="AA741" s="38"/>
      <c r="AB741" s="38"/>
      <c r="AC741" s="11"/>
      <c r="AD741" s="11"/>
    </row>
    <row r="742" spans="1:32" x14ac:dyDescent="0.25">
      <c r="A742" s="1"/>
      <c r="B742" s="13"/>
      <c r="C742" s="13"/>
      <c r="D742" s="13"/>
      <c r="E742" s="1"/>
      <c r="F742" s="1"/>
      <c r="G742" s="33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33"/>
      <c r="W742" s="3"/>
      <c r="X742" s="14"/>
      <c r="Y742" s="15"/>
      <c r="Z742" s="15"/>
      <c r="AA742" s="38"/>
      <c r="AB742" s="38"/>
      <c r="AC742" s="11"/>
      <c r="AD742" s="11"/>
    </row>
    <row r="743" spans="1:32" x14ac:dyDescent="0.25">
      <c r="A743" s="1"/>
      <c r="B743" s="13"/>
      <c r="C743" s="13"/>
      <c r="D743" s="13"/>
      <c r="E743" s="1"/>
      <c r="F743" s="1"/>
      <c r="G743" s="33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33"/>
      <c r="W743" s="3"/>
      <c r="X743" s="14"/>
      <c r="Y743" s="15"/>
      <c r="Z743" s="15"/>
      <c r="AA743" s="38"/>
      <c r="AB743" s="38"/>
      <c r="AC743" s="11"/>
      <c r="AD743" s="11"/>
    </row>
    <row r="744" spans="1:32" x14ac:dyDescent="0.25">
      <c r="A744" s="1"/>
      <c r="B744" s="13"/>
      <c r="C744" s="13"/>
      <c r="D744" s="13"/>
      <c r="E744" s="1"/>
      <c r="F744" s="1"/>
      <c r="G744" s="33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33"/>
      <c r="W744" s="3"/>
      <c r="X744" s="14"/>
      <c r="Y744" s="15"/>
      <c r="Z744" s="15"/>
      <c r="AA744" s="38"/>
      <c r="AB744" s="38"/>
      <c r="AC744" s="11"/>
      <c r="AD744" s="11"/>
    </row>
    <row r="745" spans="1:32" x14ac:dyDescent="0.25">
      <c r="A745" s="1"/>
      <c r="B745" s="13"/>
      <c r="C745" s="13"/>
      <c r="D745" s="13"/>
      <c r="E745" s="1"/>
      <c r="F745" s="1"/>
      <c r="G745" s="33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33"/>
      <c r="W745" s="3"/>
      <c r="X745" s="14"/>
      <c r="Y745" s="15"/>
      <c r="Z745" s="15"/>
      <c r="AA745" s="38"/>
      <c r="AB745" s="38"/>
      <c r="AC745" s="11"/>
      <c r="AD745" s="11"/>
    </row>
    <row r="746" spans="1:32" x14ac:dyDescent="0.25">
      <c r="A746" s="1"/>
      <c r="B746" s="13"/>
      <c r="C746" s="13"/>
      <c r="D746" s="13"/>
      <c r="E746" s="1"/>
      <c r="F746" s="1"/>
      <c r="G746" s="33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33"/>
      <c r="W746" s="3"/>
      <c r="X746" s="14"/>
      <c r="Y746" s="15"/>
      <c r="Z746" s="15"/>
      <c r="AA746" s="38"/>
      <c r="AB746" s="38"/>
      <c r="AC746" s="11"/>
      <c r="AD746" s="11"/>
    </row>
    <row r="747" spans="1:32" x14ac:dyDescent="0.25">
      <c r="A747" s="1"/>
      <c r="B747" s="13"/>
      <c r="C747" s="13"/>
      <c r="D747" s="13"/>
      <c r="E747" s="1"/>
      <c r="F747" s="1"/>
      <c r="G747" s="33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33"/>
      <c r="W747" s="3"/>
      <c r="X747" s="14"/>
      <c r="Y747" s="15"/>
      <c r="Z747" s="15"/>
      <c r="AA747" s="38"/>
      <c r="AB747" s="38"/>
      <c r="AC747" s="11"/>
      <c r="AD747" s="11"/>
    </row>
    <row r="748" spans="1:32" x14ac:dyDescent="0.25">
      <c r="A748" s="1"/>
      <c r="B748" s="13"/>
      <c r="C748" s="13"/>
      <c r="D748" s="13"/>
      <c r="E748" s="1"/>
      <c r="F748" s="1"/>
      <c r="G748" s="33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33"/>
      <c r="W748" s="3"/>
      <c r="X748" s="14"/>
      <c r="Y748" s="15"/>
      <c r="Z748" s="15"/>
      <c r="AA748" s="38"/>
      <c r="AB748" s="38"/>
      <c r="AC748" s="11"/>
      <c r="AD748" s="11"/>
    </row>
    <row r="749" spans="1:32" x14ac:dyDescent="0.25">
      <c r="A749" s="1"/>
      <c r="B749" s="13"/>
      <c r="C749" s="13"/>
      <c r="D749" s="39"/>
      <c r="E749" s="40"/>
      <c r="F749" s="40"/>
      <c r="G749" s="41"/>
      <c r="H749" s="40"/>
      <c r="I749" s="40"/>
      <c r="J749" s="40"/>
      <c r="K749" s="40"/>
      <c r="L749" s="40"/>
      <c r="M749" s="40"/>
      <c r="N749" s="40"/>
      <c r="O749" s="40"/>
      <c r="P749" s="40"/>
      <c r="Q749" s="40"/>
      <c r="R749" s="40"/>
      <c r="S749" s="40"/>
      <c r="T749" s="40"/>
      <c r="U749" s="40"/>
      <c r="V749" s="41"/>
      <c r="W749" s="43"/>
      <c r="X749" s="44"/>
      <c r="Y749" s="45"/>
      <c r="Z749" s="45"/>
      <c r="AA749" s="46"/>
      <c r="AB749" s="46"/>
      <c r="AC749" s="47"/>
      <c r="AD749" s="47"/>
      <c r="AE749" s="98"/>
      <c r="AF749" s="42"/>
    </row>
    <row r="750" spans="1:32" x14ac:dyDescent="0.25">
      <c r="A750" s="1"/>
      <c r="B750" s="13"/>
      <c r="C750" s="13"/>
      <c r="D750" s="13"/>
      <c r="E750" s="1"/>
      <c r="F750" s="1"/>
      <c r="G750" s="33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33"/>
      <c r="W750" s="3"/>
      <c r="X750" s="14"/>
      <c r="Y750" s="15"/>
      <c r="Z750" s="15"/>
      <c r="AA750" s="38"/>
      <c r="AB750" s="38"/>
      <c r="AC750" s="11"/>
      <c r="AD750" s="11"/>
    </row>
    <row r="751" spans="1:32" x14ac:dyDescent="0.25">
      <c r="A751" s="1"/>
      <c r="B751" s="13"/>
      <c r="C751" s="13"/>
      <c r="D751" s="13"/>
      <c r="E751" s="1"/>
      <c r="F751" s="1"/>
      <c r="G751" s="33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33"/>
      <c r="W751" s="3"/>
      <c r="X751" s="14"/>
      <c r="Y751" s="15"/>
      <c r="Z751" s="15"/>
      <c r="AA751" s="38"/>
      <c r="AB751" s="38"/>
      <c r="AC751" s="11"/>
      <c r="AD751" s="11"/>
    </row>
    <row r="752" spans="1:32" x14ac:dyDescent="0.25">
      <c r="A752" s="1"/>
      <c r="B752" s="13"/>
      <c r="C752" s="13"/>
      <c r="D752" s="13"/>
      <c r="E752" s="1"/>
      <c r="F752" s="1"/>
      <c r="G752" s="33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33"/>
      <c r="W752" s="3"/>
      <c r="X752" s="14"/>
      <c r="Y752" s="15"/>
      <c r="Z752" s="15"/>
      <c r="AA752" s="38"/>
      <c r="AB752" s="38"/>
      <c r="AC752" s="11"/>
      <c r="AD752" s="11"/>
    </row>
    <row r="753" spans="1:30" x14ac:dyDescent="0.25">
      <c r="A753" s="1"/>
      <c r="B753" s="13"/>
      <c r="C753" s="13"/>
      <c r="D753" s="13"/>
      <c r="E753" s="1"/>
      <c r="F753" s="1"/>
      <c r="G753" s="33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33"/>
      <c r="W753" s="3"/>
      <c r="X753" s="14"/>
      <c r="Y753" s="15"/>
      <c r="Z753" s="15"/>
      <c r="AA753" s="37"/>
      <c r="AB753" s="37"/>
      <c r="AC753" s="11"/>
      <c r="AD753" s="11"/>
    </row>
    <row r="754" spans="1:30" x14ac:dyDescent="0.25">
      <c r="A754" s="1"/>
      <c r="B754" s="13"/>
      <c r="C754" s="39"/>
      <c r="D754" s="13"/>
      <c r="E754" s="1"/>
      <c r="F754" s="1"/>
      <c r="G754" s="33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33"/>
      <c r="W754" s="43"/>
      <c r="X754" s="54"/>
      <c r="Y754" s="53"/>
      <c r="Z754" s="53"/>
      <c r="AA754" s="38"/>
      <c r="AB754" s="38"/>
      <c r="AC754" s="50"/>
      <c r="AD754" s="11"/>
    </row>
    <row r="755" spans="1:30" x14ac:dyDescent="0.25">
      <c r="A755" s="1"/>
      <c r="B755" s="13"/>
      <c r="C755" s="13"/>
      <c r="D755" s="13"/>
      <c r="E755" s="1"/>
      <c r="F755" s="1"/>
      <c r="G755" s="33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33"/>
      <c r="W755" s="3"/>
      <c r="X755" s="14"/>
      <c r="Y755" s="15"/>
      <c r="Z755" s="15"/>
      <c r="AA755" s="37"/>
      <c r="AB755" s="37"/>
      <c r="AC755" s="11"/>
      <c r="AD755" s="11"/>
    </row>
    <row r="756" spans="1:30" x14ac:dyDescent="0.25">
      <c r="A756" s="1"/>
      <c r="B756" s="13"/>
      <c r="C756" s="13"/>
      <c r="D756" s="13"/>
      <c r="E756" s="1"/>
      <c r="F756" s="1"/>
      <c r="G756" s="33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33"/>
      <c r="W756" s="3"/>
      <c r="X756" s="14"/>
      <c r="Y756" s="15"/>
      <c r="Z756" s="15"/>
      <c r="AA756" s="37"/>
      <c r="AB756" s="37"/>
      <c r="AC756" s="11"/>
      <c r="AD756" s="11"/>
    </row>
    <row r="757" spans="1:30" x14ac:dyDescent="0.25">
      <c r="A757" s="1"/>
      <c r="B757" s="13"/>
      <c r="C757" s="13"/>
      <c r="D757" s="13"/>
      <c r="E757" s="1"/>
      <c r="F757" s="1"/>
      <c r="G757" s="33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33"/>
      <c r="W757" s="3"/>
      <c r="X757" s="14"/>
      <c r="Y757" s="15"/>
      <c r="Z757" s="15"/>
      <c r="AA757" s="37"/>
      <c r="AB757" s="37"/>
      <c r="AC757" s="11"/>
      <c r="AD757" s="11"/>
    </row>
    <row r="758" spans="1:30" x14ac:dyDescent="0.25">
      <c r="A758" s="1"/>
      <c r="B758" s="13"/>
      <c r="C758" s="13"/>
      <c r="D758" s="13"/>
      <c r="E758" s="1"/>
      <c r="F758" s="1"/>
      <c r="G758" s="33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33"/>
      <c r="W758" s="3"/>
      <c r="X758" s="14"/>
      <c r="Y758" s="15"/>
      <c r="Z758" s="15"/>
      <c r="AA758" s="37"/>
      <c r="AB758" s="37"/>
    </row>
    <row r="759" spans="1:30" x14ac:dyDescent="0.25">
      <c r="A759" s="1"/>
      <c r="B759" s="13"/>
      <c r="C759" s="13"/>
      <c r="D759" s="13"/>
      <c r="E759" s="1"/>
      <c r="F759" s="1"/>
      <c r="G759" s="33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33"/>
      <c r="W759" s="3"/>
      <c r="X759" s="14"/>
      <c r="Y759" s="15"/>
      <c r="Z759" s="15"/>
      <c r="AA759" s="37"/>
      <c r="AB759" s="37"/>
    </row>
    <row r="760" spans="1:30" x14ac:dyDescent="0.25">
      <c r="A760" s="1"/>
      <c r="B760" s="13"/>
      <c r="C760" s="13"/>
      <c r="D760" s="13"/>
      <c r="E760" s="1"/>
      <c r="F760" s="1"/>
      <c r="G760" s="33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33"/>
      <c r="W760" s="3"/>
      <c r="X760" s="14"/>
      <c r="Y760" s="15"/>
      <c r="Z760" s="15"/>
      <c r="AA760" s="37"/>
      <c r="AB760" s="37"/>
    </row>
    <row r="761" spans="1:30" x14ac:dyDescent="0.25">
      <c r="A761" s="1"/>
      <c r="B761" s="13"/>
      <c r="C761" s="13"/>
      <c r="D761" s="13"/>
      <c r="E761" s="1"/>
      <c r="F761" s="1"/>
      <c r="G761" s="33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33"/>
      <c r="W761" s="3"/>
      <c r="X761" s="14"/>
      <c r="Y761" s="15"/>
      <c r="Z761" s="15"/>
      <c r="AA761" s="37"/>
      <c r="AB761" s="37"/>
    </row>
    <row r="762" spans="1:30" x14ac:dyDescent="0.25">
      <c r="A762" s="1"/>
      <c r="B762" s="13"/>
      <c r="C762" s="13"/>
      <c r="D762" s="13"/>
      <c r="E762" s="1"/>
      <c r="F762" s="1"/>
      <c r="G762" s="33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33"/>
      <c r="W762" s="3"/>
      <c r="X762" s="14"/>
      <c r="Y762" s="15"/>
      <c r="Z762" s="15"/>
      <c r="AA762" s="37"/>
      <c r="AB762" s="37"/>
    </row>
    <row r="763" spans="1:30" x14ac:dyDescent="0.25">
      <c r="A763" s="1"/>
      <c r="B763" s="13"/>
      <c r="C763" s="13"/>
      <c r="D763" s="13"/>
      <c r="E763" s="1"/>
      <c r="F763" s="1"/>
      <c r="G763" s="33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33"/>
      <c r="W763" s="3"/>
      <c r="X763" s="14"/>
      <c r="Y763" s="15"/>
      <c r="Z763" s="15"/>
      <c r="AA763" s="37"/>
      <c r="AB763" s="37"/>
    </row>
    <row r="764" spans="1:30" x14ac:dyDescent="0.25">
      <c r="A764" s="1"/>
      <c r="B764" s="13"/>
      <c r="C764" s="13"/>
      <c r="D764" s="13"/>
      <c r="E764" s="1"/>
      <c r="F764" s="1"/>
      <c r="G764" s="33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33"/>
      <c r="W764" s="3"/>
      <c r="X764" s="14"/>
      <c r="Y764" s="15"/>
      <c r="Z764" s="15"/>
      <c r="AA764" s="37"/>
      <c r="AB764" s="37"/>
    </row>
    <row r="765" spans="1:30" x14ac:dyDescent="0.25">
      <c r="A765" s="1"/>
      <c r="B765" s="13"/>
      <c r="C765" s="13"/>
      <c r="D765" s="13"/>
      <c r="E765" s="1"/>
      <c r="F765" s="1"/>
      <c r="G765" s="33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33"/>
      <c r="W765" s="3"/>
      <c r="X765" s="14"/>
      <c r="Y765" s="15"/>
      <c r="Z765" s="15"/>
      <c r="AA765" s="37"/>
      <c r="AB765" s="37"/>
    </row>
    <row r="766" spans="1:30" x14ac:dyDescent="0.25">
      <c r="A766" s="1"/>
      <c r="B766" s="13"/>
      <c r="C766" s="13"/>
      <c r="D766" s="13"/>
      <c r="E766" s="1"/>
      <c r="F766" s="1"/>
      <c r="G766" s="33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33"/>
      <c r="W766" s="3"/>
      <c r="X766" s="14"/>
      <c r="Y766" s="15"/>
      <c r="Z766" s="15"/>
      <c r="AA766" s="37"/>
      <c r="AB766" s="37"/>
    </row>
    <row r="767" spans="1:30" x14ac:dyDescent="0.25">
      <c r="A767" s="1"/>
      <c r="B767" s="13"/>
      <c r="C767" s="13"/>
      <c r="D767" s="13"/>
      <c r="E767" s="1"/>
      <c r="F767" s="1"/>
      <c r="G767" s="33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33"/>
      <c r="W767" s="3"/>
      <c r="X767" s="14"/>
      <c r="Y767" s="15"/>
      <c r="Z767" s="15"/>
      <c r="AA767" s="37"/>
      <c r="AB767" s="37"/>
    </row>
    <row r="768" spans="1:30" x14ac:dyDescent="0.25">
      <c r="A768" s="1"/>
      <c r="B768" s="13"/>
      <c r="C768" s="13"/>
      <c r="D768" s="13"/>
      <c r="E768" s="1"/>
      <c r="F768" s="1"/>
      <c r="G768" s="33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33"/>
      <c r="W768" s="3"/>
      <c r="X768" s="14"/>
      <c r="Y768" s="15"/>
      <c r="Z768" s="15"/>
      <c r="AA768" s="37"/>
      <c r="AB768" s="37"/>
    </row>
    <row r="769" spans="1:32" x14ac:dyDescent="0.25">
      <c r="A769" s="1"/>
      <c r="B769" s="13"/>
      <c r="C769" s="13"/>
      <c r="D769" s="13"/>
      <c r="E769" s="1"/>
      <c r="F769" s="1"/>
      <c r="G769" s="33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33"/>
      <c r="W769" s="3"/>
      <c r="X769" s="14"/>
      <c r="Y769" s="15"/>
      <c r="Z769" s="15"/>
      <c r="AA769" s="37"/>
      <c r="AB769" s="37"/>
    </row>
    <row r="770" spans="1:32" x14ac:dyDescent="0.25">
      <c r="A770" s="1"/>
      <c r="B770" s="13"/>
      <c r="C770" s="13"/>
      <c r="D770" s="13"/>
      <c r="E770" s="1"/>
      <c r="F770" s="1"/>
      <c r="G770" s="33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33"/>
      <c r="W770" s="3"/>
      <c r="X770" s="14"/>
      <c r="Y770" s="15"/>
      <c r="Z770" s="15"/>
      <c r="AA770" s="37"/>
      <c r="AB770" s="37"/>
    </row>
    <row r="771" spans="1:32" x14ac:dyDescent="0.25">
      <c r="A771" s="1"/>
      <c r="B771" s="13"/>
      <c r="C771" s="13"/>
      <c r="D771" s="13"/>
      <c r="E771" s="1"/>
      <c r="F771" s="1"/>
      <c r="G771" s="33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33"/>
      <c r="W771" s="3"/>
      <c r="X771" s="14"/>
      <c r="Y771" s="15"/>
      <c r="Z771" s="15"/>
      <c r="AA771" s="37"/>
      <c r="AB771" s="37"/>
    </row>
    <row r="772" spans="1:32" x14ac:dyDescent="0.25">
      <c r="A772" s="1"/>
      <c r="B772" s="13"/>
      <c r="C772" s="13"/>
      <c r="D772" s="13"/>
      <c r="E772" s="1"/>
      <c r="F772" s="1"/>
      <c r="G772" s="33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33"/>
      <c r="W772" s="3"/>
      <c r="X772" s="14"/>
      <c r="Y772" s="15"/>
      <c r="Z772" s="15"/>
      <c r="AA772" s="37"/>
      <c r="AB772" s="37"/>
    </row>
    <row r="773" spans="1:32" x14ac:dyDescent="0.25">
      <c r="A773" s="1"/>
      <c r="B773" s="13"/>
      <c r="C773" s="13"/>
      <c r="D773" s="39"/>
      <c r="E773" s="40"/>
      <c r="F773" s="40"/>
      <c r="G773" s="41"/>
      <c r="H773" s="40"/>
      <c r="I773" s="40"/>
      <c r="J773" s="40"/>
      <c r="K773" s="40"/>
      <c r="L773" s="40"/>
      <c r="M773" s="40"/>
      <c r="N773" s="40"/>
      <c r="O773" s="40"/>
      <c r="P773" s="40"/>
      <c r="Q773" s="40"/>
      <c r="R773" s="40"/>
      <c r="S773" s="40"/>
      <c r="T773" s="40"/>
      <c r="U773" s="40"/>
      <c r="V773" s="41"/>
      <c r="W773" s="43"/>
      <c r="X773" s="44"/>
      <c r="Y773" s="45"/>
      <c r="Z773" s="45"/>
      <c r="AA773" s="46"/>
      <c r="AB773" s="46"/>
      <c r="AC773" s="42"/>
      <c r="AD773" s="42"/>
      <c r="AE773" s="98"/>
      <c r="AF773" s="42"/>
    </row>
    <row r="774" spans="1:32" x14ac:dyDescent="0.25">
      <c r="A774" s="1"/>
      <c r="B774" s="13"/>
      <c r="C774" s="13"/>
      <c r="D774" s="13"/>
      <c r="E774" s="1"/>
      <c r="F774" s="1"/>
      <c r="G774" s="33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33"/>
      <c r="W774" s="3"/>
      <c r="X774" s="14"/>
      <c r="Y774" s="15"/>
      <c r="Z774" s="15"/>
      <c r="AA774" s="37"/>
      <c r="AB774" s="37"/>
    </row>
    <row r="775" spans="1:32" x14ac:dyDescent="0.25">
      <c r="A775" s="1"/>
      <c r="B775" s="13"/>
      <c r="C775" s="13"/>
      <c r="D775" s="13"/>
      <c r="E775" s="1"/>
      <c r="F775" s="1"/>
      <c r="G775" s="33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33"/>
      <c r="W775" s="3"/>
      <c r="X775" s="14"/>
      <c r="Y775" s="15"/>
      <c r="Z775" s="15"/>
      <c r="AA775" s="37"/>
      <c r="AB775" s="37"/>
    </row>
    <row r="776" spans="1:32" x14ac:dyDescent="0.25">
      <c r="A776" s="1"/>
      <c r="B776" s="13"/>
      <c r="C776" s="13"/>
      <c r="D776" s="13"/>
      <c r="E776" s="1"/>
      <c r="F776" s="1"/>
      <c r="G776" s="33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33"/>
      <c r="W776" s="3"/>
      <c r="X776" s="14"/>
      <c r="Y776" s="15"/>
      <c r="Z776" s="15"/>
      <c r="AA776" s="37"/>
      <c r="AB776" s="37"/>
    </row>
    <row r="777" spans="1:32" x14ac:dyDescent="0.25">
      <c r="A777" s="1"/>
      <c r="B777" s="13"/>
      <c r="C777" s="13"/>
      <c r="D777" s="13"/>
      <c r="E777" s="1"/>
      <c r="F777" s="1"/>
      <c r="G777" s="33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33"/>
      <c r="W777" s="3"/>
      <c r="X777" s="14"/>
      <c r="Y777" s="15"/>
      <c r="Z777" s="15"/>
      <c r="AA777" s="37"/>
      <c r="AB777" s="37"/>
    </row>
    <row r="778" spans="1:32" x14ac:dyDescent="0.25">
      <c r="A778" s="1"/>
      <c r="B778" s="13"/>
      <c r="C778" s="39"/>
      <c r="D778" s="13"/>
      <c r="E778" s="1"/>
      <c r="F778" s="1"/>
      <c r="G778" s="33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33"/>
      <c r="W778" s="43"/>
      <c r="X778" s="54"/>
      <c r="Y778" s="53"/>
      <c r="Z778" s="53"/>
      <c r="AA778" s="38"/>
      <c r="AB778" s="38"/>
      <c r="AC778" s="55"/>
    </row>
    <row r="779" spans="1:32" x14ac:dyDescent="0.25">
      <c r="A779" s="1"/>
      <c r="B779" s="13"/>
      <c r="C779" s="13"/>
      <c r="D779" s="13"/>
      <c r="E779" s="1"/>
      <c r="F779" s="1"/>
      <c r="G779" s="33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33"/>
      <c r="W779" s="3"/>
      <c r="X779" s="14"/>
      <c r="Y779" s="15"/>
      <c r="Z779" s="15"/>
      <c r="AA779" s="37"/>
      <c r="AB779" s="37"/>
    </row>
    <row r="780" spans="1:32" x14ac:dyDescent="0.25">
      <c r="A780" s="1"/>
      <c r="B780" s="13"/>
      <c r="C780" s="13"/>
      <c r="D780" s="13"/>
      <c r="E780" s="1"/>
      <c r="F780" s="1"/>
      <c r="G780" s="33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33"/>
      <c r="W780" s="3"/>
      <c r="X780" s="14"/>
      <c r="Y780" s="15"/>
      <c r="Z780" s="15"/>
      <c r="AA780" s="37"/>
      <c r="AB780" s="37"/>
    </row>
    <row r="781" spans="1:32" x14ac:dyDescent="0.25">
      <c r="A781" s="1"/>
      <c r="B781" s="13"/>
      <c r="C781" s="13"/>
      <c r="D781" s="13"/>
      <c r="E781" s="1"/>
      <c r="F781" s="1"/>
      <c r="G781" s="33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33"/>
      <c r="W781" s="3"/>
      <c r="X781" s="14"/>
      <c r="Y781" s="15"/>
      <c r="Z781" s="15"/>
      <c r="AA781" s="37"/>
      <c r="AB781" s="37"/>
    </row>
    <row r="782" spans="1:32" x14ac:dyDescent="0.25">
      <c r="A782" s="1"/>
      <c r="B782" s="13"/>
      <c r="C782" s="13"/>
      <c r="D782" s="13"/>
      <c r="E782" s="1"/>
      <c r="F782" s="1"/>
      <c r="G782" s="33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33"/>
      <c r="W782" s="3"/>
      <c r="X782" s="14"/>
      <c r="Y782" s="15"/>
      <c r="Z782" s="15"/>
      <c r="AA782" s="37"/>
      <c r="AB782" s="37"/>
    </row>
    <row r="783" spans="1:32" x14ac:dyDescent="0.25">
      <c r="A783" s="1"/>
      <c r="B783" s="13"/>
      <c r="C783" s="13"/>
      <c r="D783" s="13"/>
      <c r="E783" s="1"/>
      <c r="F783" s="1"/>
      <c r="G783" s="33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33"/>
      <c r="W783" s="3"/>
      <c r="X783" s="14"/>
      <c r="Y783" s="15"/>
      <c r="Z783" s="15"/>
      <c r="AA783" s="37"/>
      <c r="AB783" s="37"/>
    </row>
    <row r="784" spans="1:32" x14ac:dyDescent="0.25">
      <c r="A784" s="1"/>
      <c r="B784" s="13"/>
      <c r="C784" s="13"/>
      <c r="D784" s="13"/>
      <c r="E784" s="1"/>
      <c r="F784" s="1"/>
      <c r="G784" s="33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33"/>
      <c r="W784" s="3"/>
      <c r="X784" s="14"/>
      <c r="Y784" s="15"/>
      <c r="Z784" s="15"/>
      <c r="AA784" s="37"/>
      <c r="AB784" s="37"/>
    </row>
    <row r="785" spans="1:32" x14ac:dyDescent="0.25">
      <c r="A785" s="1"/>
      <c r="B785" s="13"/>
      <c r="C785" s="13"/>
      <c r="D785" s="13"/>
      <c r="E785" s="1"/>
      <c r="F785" s="1"/>
      <c r="G785" s="33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33"/>
      <c r="W785" s="3"/>
      <c r="X785" s="14"/>
      <c r="Y785" s="15"/>
      <c r="Z785" s="15"/>
      <c r="AA785" s="37"/>
      <c r="AB785" s="37"/>
    </row>
    <row r="786" spans="1:32" x14ac:dyDescent="0.25">
      <c r="A786" s="1"/>
      <c r="B786" s="13"/>
      <c r="C786" s="13"/>
      <c r="D786" s="13"/>
      <c r="E786" s="1"/>
      <c r="F786" s="1"/>
      <c r="G786" s="33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33"/>
      <c r="W786" s="3"/>
      <c r="X786" s="14"/>
      <c r="Y786" s="15"/>
      <c r="Z786" s="15"/>
      <c r="AA786" s="37"/>
      <c r="AB786" s="37"/>
    </row>
    <row r="787" spans="1:32" x14ac:dyDescent="0.25">
      <c r="A787" s="1"/>
      <c r="B787" s="13"/>
      <c r="C787" s="13"/>
      <c r="D787" s="13"/>
      <c r="E787" s="1"/>
      <c r="F787" s="1"/>
      <c r="G787" s="33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33"/>
      <c r="W787" s="3"/>
      <c r="X787" s="14"/>
      <c r="Y787" s="15"/>
      <c r="Z787" s="15"/>
      <c r="AA787" s="37"/>
      <c r="AB787" s="37"/>
    </row>
    <row r="788" spans="1:32" x14ac:dyDescent="0.25">
      <c r="A788" s="1"/>
      <c r="B788" s="13"/>
      <c r="C788" s="13"/>
      <c r="D788" s="13"/>
      <c r="E788" s="1"/>
      <c r="F788" s="1"/>
      <c r="G788" s="33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33"/>
      <c r="W788" s="3"/>
      <c r="X788" s="14"/>
      <c r="Y788" s="15"/>
      <c r="Z788" s="15"/>
      <c r="AA788" s="37"/>
      <c r="AB788" s="37"/>
    </row>
    <row r="789" spans="1:32" x14ac:dyDescent="0.25">
      <c r="A789" s="1"/>
      <c r="B789" s="13"/>
      <c r="C789" s="13"/>
      <c r="D789" s="13"/>
      <c r="E789" s="1"/>
      <c r="F789" s="1"/>
      <c r="G789" s="33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33"/>
      <c r="W789" s="3"/>
      <c r="X789" s="14"/>
      <c r="Y789" s="15"/>
      <c r="Z789" s="15"/>
      <c r="AA789" s="37"/>
      <c r="AB789" s="37"/>
    </row>
    <row r="790" spans="1:32" x14ac:dyDescent="0.25">
      <c r="A790" s="1"/>
      <c r="B790" s="13"/>
      <c r="C790" s="13"/>
      <c r="D790" s="13"/>
      <c r="E790" s="1"/>
      <c r="F790" s="1"/>
      <c r="G790" s="33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33"/>
      <c r="W790" s="3"/>
      <c r="X790" s="14"/>
      <c r="Y790" s="15"/>
      <c r="Z790" s="15"/>
      <c r="AA790" s="37"/>
      <c r="AB790" s="37"/>
    </row>
    <row r="791" spans="1:32" x14ac:dyDescent="0.25">
      <c r="A791" s="1"/>
      <c r="B791" s="13"/>
      <c r="C791" s="13"/>
      <c r="D791" s="13"/>
      <c r="E791" s="1"/>
      <c r="F791" s="1"/>
      <c r="G791" s="33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33"/>
      <c r="W791" s="3"/>
      <c r="X791" s="14"/>
      <c r="Y791" s="15"/>
      <c r="Z791" s="15"/>
      <c r="AA791" s="37"/>
      <c r="AB791" s="37"/>
    </row>
    <row r="792" spans="1:32" x14ac:dyDescent="0.25">
      <c r="A792" s="1"/>
      <c r="B792" s="13"/>
      <c r="C792" s="13"/>
      <c r="D792" s="13"/>
      <c r="E792" s="1"/>
      <c r="F792" s="1"/>
      <c r="G792" s="33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33"/>
      <c r="W792" s="3"/>
      <c r="X792" s="14"/>
      <c r="Y792" s="15"/>
      <c r="Z792" s="15"/>
      <c r="AA792" s="37"/>
      <c r="AB792" s="37"/>
    </row>
    <row r="793" spans="1:32" x14ac:dyDescent="0.25">
      <c r="A793" s="1"/>
      <c r="B793" s="13"/>
      <c r="C793" s="13"/>
      <c r="D793" s="13"/>
      <c r="E793" s="1"/>
      <c r="F793" s="1"/>
      <c r="G793" s="33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33"/>
      <c r="W793" s="3"/>
      <c r="X793" s="14"/>
      <c r="Y793" s="15"/>
      <c r="Z793" s="15"/>
      <c r="AA793" s="37"/>
      <c r="AB793" s="37"/>
    </row>
    <row r="794" spans="1:32" x14ac:dyDescent="0.25">
      <c r="A794" s="1"/>
      <c r="B794" s="13"/>
      <c r="C794" s="13"/>
      <c r="D794" s="13"/>
      <c r="E794" s="1"/>
      <c r="F794" s="1"/>
      <c r="G794" s="33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33"/>
      <c r="W794" s="3"/>
      <c r="X794" s="14"/>
      <c r="Y794" s="15"/>
      <c r="Z794" s="15"/>
      <c r="AA794" s="37"/>
      <c r="AB794" s="37"/>
    </row>
    <row r="795" spans="1:32" x14ac:dyDescent="0.25">
      <c r="A795" s="1"/>
      <c r="B795" s="13"/>
      <c r="C795" s="13"/>
      <c r="D795" s="13"/>
      <c r="E795" s="1"/>
      <c r="F795" s="1"/>
      <c r="G795" s="33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33"/>
      <c r="W795" s="3"/>
      <c r="X795" s="14"/>
      <c r="Y795" s="15"/>
      <c r="Z795" s="15"/>
      <c r="AA795" s="37"/>
      <c r="AB795" s="37"/>
    </row>
    <row r="796" spans="1:32" x14ac:dyDescent="0.25">
      <c r="A796" s="1"/>
      <c r="B796" s="13"/>
      <c r="C796" s="13"/>
      <c r="D796" s="13"/>
      <c r="E796" s="1"/>
      <c r="F796" s="1"/>
      <c r="G796" s="33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33"/>
      <c r="W796" s="3"/>
      <c r="X796" s="14"/>
      <c r="Y796" s="15"/>
      <c r="Z796" s="15"/>
      <c r="AA796" s="37"/>
      <c r="AB796" s="37"/>
    </row>
    <row r="797" spans="1:32" x14ac:dyDescent="0.25">
      <c r="A797" s="1"/>
      <c r="B797" s="51"/>
      <c r="C797" s="13"/>
      <c r="D797" s="39"/>
      <c r="E797" s="40"/>
      <c r="F797" s="40"/>
      <c r="G797" s="41"/>
      <c r="H797" s="40"/>
      <c r="I797" s="40"/>
      <c r="J797" s="40"/>
      <c r="K797" s="40"/>
      <c r="L797" s="40"/>
      <c r="M797" s="40"/>
      <c r="N797" s="40"/>
      <c r="O797" s="40"/>
      <c r="P797" s="40"/>
      <c r="Q797" s="40"/>
      <c r="R797" s="40"/>
      <c r="S797" s="40"/>
      <c r="T797" s="40"/>
      <c r="U797" s="40"/>
      <c r="V797" s="41"/>
      <c r="W797" s="43"/>
      <c r="X797" s="44"/>
      <c r="Y797" s="45"/>
      <c r="Z797" s="45"/>
      <c r="AA797" s="46"/>
      <c r="AB797" s="46"/>
      <c r="AC797" s="42"/>
      <c r="AD797" s="42"/>
      <c r="AE797" s="98"/>
      <c r="AF797" s="42"/>
    </row>
    <row r="798" spans="1:32" x14ac:dyDescent="0.25">
      <c r="A798" s="1"/>
      <c r="B798" s="51"/>
      <c r="C798" s="13"/>
      <c r="D798" s="13"/>
      <c r="E798" s="1"/>
      <c r="F798" s="1"/>
      <c r="G798" s="33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33"/>
      <c r="W798" s="3"/>
      <c r="X798" s="14"/>
      <c r="Y798" s="15"/>
      <c r="Z798" s="15"/>
      <c r="AA798" s="37"/>
      <c r="AB798" s="37"/>
    </row>
    <row r="799" spans="1:32" x14ac:dyDescent="0.25">
      <c r="A799" s="1"/>
      <c r="B799" s="51"/>
      <c r="C799" s="13"/>
      <c r="D799" s="13"/>
      <c r="E799" s="1"/>
      <c r="F799" s="1"/>
      <c r="G799" s="33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33"/>
      <c r="W799" s="3"/>
      <c r="X799" s="14"/>
      <c r="Y799" s="15"/>
      <c r="Z799" s="15"/>
      <c r="AA799" s="37"/>
      <c r="AB799" s="37"/>
    </row>
    <row r="800" spans="1:32" x14ac:dyDescent="0.25">
      <c r="A800" s="1"/>
      <c r="B800" s="51"/>
      <c r="C800" s="13"/>
      <c r="D800" s="13"/>
      <c r="E800" s="1"/>
      <c r="F800" s="1"/>
      <c r="G800" s="33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33"/>
      <c r="W800" s="3"/>
      <c r="X800" s="14"/>
      <c r="Y800" s="15"/>
      <c r="Z800" s="15"/>
      <c r="AA800" s="37"/>
      <c r="AB800" s="37"/>
    </row>
    <row r="801" spans="1:29" x14ac:dyDescent="0.25">
      <c r="A801" s="1"/>
      <c r="B801" s="51"/>
      <c r="C801" s="13"/>
      <c r="D801" s="13"/>
      <c r="E801" s="1"/>
      <c r="F801" s="1"/>
      <c r="G801" s="33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33"/>
      <c r="W801" s="3"/>
      <c r="X801" s="14"/>
      <c r="Y801" s="15"/>
      <c r="Z801" s="15"/>
      <c r="AA801" s="37"/>
      <c r="AB801" s="37"/>
    </row>
    <row r="802" spans="1:29" x14ac:dyDescent="0.25">
      <c r="A802" s="1"/>
      <c r="B802" s="51"/>
      <c r="C802" s="39"/>
      <c r="D802" s="13"/>
      <c r="E802" s="1"/>
      <c r="F802" s="1"/>
      <c r="G802" s="33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33"/>
      <c r="W802" s="43"/>
      <c r="X802" s="54"/>
      <c r="Y802" s="53"/>
      <c r="Z802" s="53"/>
      <c r="AA802" s="38"/>
      <c r="AB802" s="38"/>
      <c r="AC802" s="55"/>
    </row>
    <row r="803" spans="1:29" x14ac:dyDescent="0.25">
      <c r="A803" s="1"/>
      <c r="B803" s="51"/>
      <c r="C803" s="13"/>
      <c r="D803" s="13"/>
      <c r="E803" s="1"/>
      <c r="F803" s="1"/>
      <c r="G803" s="33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33"/>
      <c r="W803" s="3"/>
      <c r="X803" s="14"/>
      <c r="Y803" s="15"/>
      <c r="Z803" s="15"/>
      <c r="AA803" s="37"/>
      <c r="AB803" s="37"/>
    </row>
    <row r="804" spans="1:29" x14ac:dyDescent="0.25">
      <c r="A804" s="1"/>
      <c r="B804" s="51"/>
      <c r="C804" s="13"/>
      <c r="D804" s="13"/>
      <c r="E804" s="1"/>
      <c r="F804" s="1"/>
      <c r="G804" s="33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33"/>
      <c r="W804" s="3"/>
      <c r="X804" s="14"/>
      <c r="Y804" s="15"/>
      <c r="Z804" s="15"/>
      <c r="AA804" s="37"/>
      <c r="AB804" s="37"/>
    </row>
    <row r="805" spans="1:29" x14ac:dyDescent="0.25">
      <c r="A805" s="1"/>
      <c r="B805" s="51"/>
      <c r="C805" s="13"/>
      <c r="D805" s="13"/>
      <c r="E805" s="1"/>
      <c r="F805" s="1"/>
      <c r="G805" s="33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33"/>
      <c r="W805" s="3"/>
      <c r="X805" s="14"/>
      <c r="Y805" s="15"/>
      <c r="Z805" s="15"/>
      <c r="AA805" s="37"/>
      <c r="AB805" s="37"/>
    </row>
    <row r="806" spans="1:29" x14ac:dyDescent="0.25">
      <c r="A806" s="1"/>
      <c r="B806" s="51"/>
      <c r="C806" s="13"/>
      <c r="D806" s="13"/>
      <c r="E806" s="1"/>
      <c r="F806" s="1"/>
      <c r="G806" s="33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33"/>
      <c r="W806" s="3"/>
      <c r="X806" s="14"/>
      <c r="Y806" s="15"/>
      <c r="Z806" s="15"/>
      <c r="AA806" s="37"/>
      <c r="AB806" s="37"/>
    </row>
    <row r="807" spans="1:29" x14ac:dyDescent="0.25">
      <c r="A807" s="1"/>
      <c r="B807" s="51"/>
      <c r="C807" s="13"/>
      <c r="D807" s="13"/>
      <c r="E807" s="1"/>
      <c r="F807" s="1"/>
      <c r="G807" s="33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33"/>
      <c r="W807" s="3"/>
      <c r="X807" s="14"/>
      <c r="Y807" s="15"/>
      <c r="Z807" s="15"/>
      <c r="AA807" s="37"/>
      <c r="AB807" s="37"/>
    </row>
    <row r="808" spans="1:29" x14ac:dyDescent="0.25">
      <c r="A808" s="1"/>
      <c r="B808" s="51"/>
      <c r="C808" s="13"/>
      <c r="D808" s="13"/>
      <c r="E808" s="1"/>
      <c r="F808" s="1"/>
      <c r="G808" s="33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33"/>
      <c r="W808" s="3"/>
      <c r="X808" s="14"/>
      <c r="Y808" s="15"/>
      <c r="Z808" s="15"/>
      <c r="AA808" s="37"/>
      <c r="AB808" s="37"/>
    </row>
    <row r="809" spans="1:29" x14ac:dyDescent="0.25">
      <c r="A809" s="1"/>
      <c r="B809" s="51"/>
      <c r="C809" s="13"/>
      <c r="D809" s="13"/>
      <c r="E809" s="1"/>
      <c r="F809" s="1"/>
      <c r="G809" s="33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33"/>
      <c r="W809" s="3"/>
      <c r="X809" s="14"/>
      <c r="Y809" s="15"/>
      <c r="Z809" s="15"/>
      <c r="AA809" s="37"/>
      <c r="AB809" s="37"/>
    </row>
    <row r="810" spans="1:29" x14ac:dyDescent="0.25">
      <c r="A810" s="1"/>
      <c r="B810" s="51"/>
      <c r="C810" s="13"/>
      <c r="D810" s="13"/>
      <c r="E810" s="1"/>
      <c r="F810" s="1"/>
      <c r="G810" s="33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33"/>
      <c r="W810" s="3"/>
      <c r="X810" s="14"/>
      <c r="Y810" s="15"/>
      <c r="Z810" s="15"/>
      <c r="AA810" s="37"/>
      <c r="AB810" s="37"/>
    </row>
    <row r="811" spans="1:29" x14ac:dyDescent="0.25">
      <c r="A811" s="1"/>
      <c r="B811" s="51"/>
      <c r="C811" s="13"/>
      <c r="D811" s="13"/>
      <c r="E811" s="1"/>
      <c r="F811" s="1"/>
      <c r="G811" s="33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33"/>
      <c r="W811" s="3"/>
      <c r="X811" s="14"/>
      <c r="Y811" s="15"/>
      <c r="Z811" s="15"/>
      <c r="AA811" s="37"/>
      <c r="AB811" s="37"/>
    </row>
    <row r="812" spans="1:29" x14ac:dyDescent="0.25">
      <c r="A812" s="1"/>
      <c r="B812" s="51"/>
      <c r="C812" s="13"/>
      <c r="D812" s="13"/>
      <c r="E812" s="1"/>
      <c r="F812" s="1"/>
      <c r="G812" s="33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33"/>
      <c r="W812" s="3"/>
      <c r="X812" s="14"/>
      <c r="Y812" s="15"/>
      <c r="Z812" s="15"/>
      <c r="AA812" s="37"/>
      <c r="AB812" s="37"/>
    </row>
    <row r="813" spans="1:29" x14ac:dyDescent="0.25">
      <c r="A813" s="1"/>
      <c r="B813" s="51"/>
      <c r="C813" s="13"/>
      <c r="D813" s="13"/>
      <c r="E813" s="1"/>
      <c r="F813" s="1"/>
      <c r="G813" s="33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33"/>
      <c r="W813" s="3"/>
      <c r="X813" s="14"/>
      <c r="Y813" s="15"/>
      <c r="Z813" s="15"/>
      <c r="AA813" s="37"/>
      <c r="AB813" s="37"/>
    </row>
    <row r="814" spans="1:29" x14ac:dyDescent="0.25">
      <c r="A814" s="1"/>
      <c r="B814" s="51"/>
      <c r="C814" s="13"/>
      <c r="D814" s="13"/>
      <c r="E814" s="1"/>
      <c r="F814" s="1"/>
      <c r="G814" s="33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33"/>
      <c r="W814" s="3"/>
      <c r="X814" s="14"/>
      <c r="Y814" s="15"/>
      <c r="Z814" s="15"/>
      <c r="AA814" s="37"/>
      <c r="AB814" s="37"/>
    </row>
    <row r="815" spans="1:29" x14ac:dyDescent="0.25">
      <c r="A815" s="1"/>
      <c r="B815" s="51"/>
      <c r="C815" s="13"/>
      <c r="D815" s="13"/>
      <c r="E815" s="1"/>
      <c r="F815" s="1"/>
      <c r="G815" s="33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33"/>
      <c r="W815" s="3"/>
      <c r="X815" s="14"/>
      <c r="Y815" s="15"/>
      <c r="Z815" s="15"/>
      <c r="AA815" s="37"/>
      <c r="AB815" s="37"/>
    </row>
    <row r="816" spans="1:29" x14ac:dyDescent="0.25">
      <c r="A816" s="1"/>
      <c r="B816" s="51"/>
      <c r="C816" s="13"/>
      <c r="D816" s="13"/>
      <c r="E816" s="1"/>
      <c r="F816" s="1"/>
      <c r="G816" s="33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33"/>
      <c r="W816" s="3"/>
      <c r="X816" s="14"/>
      <c r="Y816" s="15"/>
      <c r="Z816" s="15"/>
      <c r="AA816" s="37"/>
      <c r="AB816" s="37"/>
    </row>
    <row r="817" spans="1:32" x14ac:dyDescent="0.25">
      <c r="A817" s="1"/>
      <c r="B817" s="51"/>
      <c r="C817" s="13"/>
      <c r="D817" s="13"/>
      <c r="E817" s="1"/>
      <c r="F817" s="1"/>
      <c r="G817" s="33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33"/>
      <c r="W817" s="3"/>
      <c r="X817" s="14"/>
      <c r="Y817" s="15"/>
      <c r="Z817" s="15"/>
      <c r="AA817" s="37"/>
      <c r="AB817" s="37"/>
    </row>
    <row r="818" spans="1:32" x14ac:dyDescent="0.25">
      <c r="A818" s="1"/>
      <c r="B818" s="51"/>
      <c r="C818" s="13"/>
      <c r="D818" s="13"/>
      <c r="E818" s="1"/>
      <c r="F818" s="1"/>
      <c r="G818" s="33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33"/>
      <c r="W818" s="3"/>
      <c r="X818" s="14"/>
      <c r="Y818" s="15"/>
      <c r="Z818" s="15"/>
      <c r="AA818" s="37"/>
      <c r="AB818" s="37"/>
    </row>
    <row r="819" spans="1:32" x14ac:dyDescent="0.25">
      <c r="A819" s="1"/>
      <c r="B819" s="51"/>
      <c r="C819" s="13"/>
      <c r="D819" s="13"/>
      <c r="E819" s="1"/>
      <c r="F819" s="1"/>
      <c r="G819" s="33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33"/>
      <c r="W819" s="3"/>
      <c r="X819" s="14"/>
      <c r="Y819" s="15"/>
      <c r="Z819" s="15"/>
      <c r="AA819" s="37"/>
      <c r="AB819" s="37"/>
    </row>
    <row r="820" spans="1:32" x14ac:dyDescent="0.25">
      <c r="A820" s="1"/>
      <c r="B820" s="51"/>
      <c r="C820" s="13"/>
      <c r="D820" s="13"/>
      <c r="E820" s="1"/>
      <c r="F820" s="1"/>
      <c r="G820" s="33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33"/>
      <c r="W820" s="3"/>
      <c r="X820" s="14"/>
      <c r="Y820" s="15"/>
      <c r="Z820" s="15"/>
      <c r="AA820" s="37"/>
      <c r="AB820" s="37"/>
    </row>
    <row r="821" spans="1:32" x14ac:dyDescent="0.25">
      <c r="A821" s="1"/>
      <c r="B821" s="51"/>
      <c r="C821" s="13"/>
      <c r="D821" s="39"/>
      <c r="E821" s="40"/>
      <c r="F821" s="40"/>
      <c r="G821" s="41"/>
      <c r="H821" s="40"/>
      <c r="I821" s="40"/>
      <c r="J821" s="40"/>
      <c r="K821" s="40"/>
      <c r="L821" s="40"/>
      <c r="M821" s="40"/>
      <c r="N821" s="40"/>
      <c r="O821" s="40"/>
      <c r="P821" s="40"/>
      <c r="Q821" s="40"/>
      <c r="R821" s="40"/>
      <c r="S821" s="40"/>
      <c r="T821" s="40"/>
      <c r="U821" s="40"/>
      <c r="V821" s="41"/>
      <c r="W821" s="43"/>
      <c r="X821" s="44"/>
      <c r="Y821" s="45"/>
      <c r="Z821" s="45"/>
      <c r="AA821" s="46"/>
      <c r="AB821" s="46"/>
      <c r="AC821" s="42"/>
      <c r="AD821" s="42"/>
      <c r="AE821" s="98"/>
      <c r="AF821" s="42"/>
    </row>
    <row r="822" spans="1:32" x14ac:dyDescent="0.25">
      <c r="A822" s="1"/>
      <c r="B822" s="51"/>
      <c r="C822" s="13"/>
      <c r="D822" s="13"/>
      <c r="E822" s="1"/>
      <c r="F822" s="1"/>
      <c r="G822" s="33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33"/>
      <c r="W822" s="3"/>
      <c r="X822" s="14"/>
      <c r="Y822" s="15"/>
      <c r="Z822" s="15"/>
      <c r="AA822" s="37"/>
      <c r="AB822" s="37"/>
    </row>
    <row r="823" spans="1:32" x14ac:dyDescent="0.25">
      <c r="A823" s="1"/>
      <c r="B823" s="51"/>
      <c r="C823" s="13"/>
      <c r="D823" s="13"/>
      <c r="E823" s="1"/>
      <c r="F823" s="1"/>
      <c r="G823" s="33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33"/>
      <c r="W823" s="3"/>
      <c r="X823" s="14"/>
      <c r="Y823" s="15"/>
      <c r="Z823" s="15"/>
      <c r="AA823" s="37"/>
      <c r="AB823" s="37"/>
    </row>
    <row r="824" spans="1:32" x14ac:dyDescent="0.25">
      <c r="A824" s="1"/>
      <c r="B824" s="51"/>
      <c r="C824" s="13"/>
      <c r="D824" s="13"/>
      <c r="E824" s="1"/>
      <c r="F824" s="1"/>
      <c r="G824" s="33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33"/>
      <c r="W824" s="3"/>
      <c r="X824" s="14"/>
      <c r="Y824" s="15"/>
      <c r="Z824" s="15"/>
      <c r="AA824" s="37"/>
      <c r="AB824" s="37"/>
    </row>
    <row r="825" spans="1:32" x14ac:dyDescent="0.25">
      <c r="A825" s="1"/>
      <c r="B825" s="51"/>
      <c r="C825" s="13"/>
      <c r="D825" s="13"/>
      <c r="E825" s="1"/>
      <c r="F825" s="1"/>
      <c r="G825" s="33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33"/>
      <c r="W825" s="3"/>
      <c r="X825" s="14"/>
      <c r="Y825" s="15"/>
      <c r="Z825" s="15"/>
      <c r="AA825" s="37"/>
      <c r="AB825" s="37"/>
    </row>
    <row r="826" spans="1:32" x14ac:dyDescent="0.25">
      <c r="A826" s="1"/>
      <c r="B826" s="51"/>
      <c r="C826" s="39"/>
      <c r="D826" s="13"/>
      <c r="E826" s="1"/>
      <c r="F826" s="1"/>
      <c r="G826" s="33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33"/>
      <c r="W826" s="43"/>
      <c r="X826" s="54"/>
      <c r="Y826" s="53"/>
      <c r="Z826" s="53"/>
      <c r="AA826" s="38"/>
      <c r="AB826" s="38"/>
      <c r="AC826" s="55"/>
    </row>
    <row r="827" spans="1:32" x14ac:dyDescent="0.25">
      <c r="A827" s="1"/>
      <c r="B827" s="51"/>
      <c r="C827" s="13"/>
      <c r="D827" s="13"/>
      <c r="E827" s="1"/>
      <c r="F827" s="1"/>
      <c r="G827" s="33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33"/>
      <c r="W827" s="3"/>
      <c r="X827" s="14"/>
      <c r="Y827" s="15"/>
      <c r="Z827" s="15"/>
      <c r="AA827" s="37"/>
      <c r="AB827" s="37"/>
    </row>
    <row r="828" spans="1:32" x14ac:dyDescent="0.25">
      <c r="A828" s="1"/>
      <c r="B828" s="51"/>
      <c r="C828" s="13"/>
      <c r="D828" s="13"/>
      <c r="E828" s="1"/>
      <c r="F828" s="1"/>
      <c r="G828" s="33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33"/>
      <c r="W828" s="3"/>
      <c r="X828" s="14"/>
      <c r="Y828" s="15"/>
      <c r="Z828" s="15"/>
      <c r="AA828" s="37"/>
      <c r="AB828" s="37"/>
    </row>
    <row r="829" spans="1:32" x14ac:dyDescent="0.25">
      <c r="A829" s="1"/>
      <c r="B829" s="51"/>
      <c r="C829" s="13"/>
      <c r="D829" s="13"/>
      <c r="E829" s="1"/>
      <c r="F829" s="1"/>
      <c r="G829" s="33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33"/>
      <c r="W829" s="3"/>
      <c r="X829" s="14"/>
      <c r="Y829" s="15"/>
      <c r="Z829" s="15"/>
      <c r="AA829" s="37"/>
      <c r="AB829" s="37"/>
    </row>
    <row r="830" spans="1:32" x14ac:dyDescent="0.25">
      <c r="A830" s="1"/>
      <c r="B830" s="51"/>
      <c r="C830" s="13"/>
      <c r="D830" s="13"/>
      <c r="E830" s="1"/>
      <c r="F830" s="1"/>
      <c r="G830" s="33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33"/>
      <c r="W830" s="3"/>
      <c r="X830" s="14"/>
      <c r="Y830" s="15"/>
      <c r="Z830" s="15"/>
      <c r="AA830" s="37"/>
      <c r="AB830" s="37"/>
    </row>
    <row r="831" spans="1:32" x14ac:dyDescent="0.25">
      <c r="A831" s="1"/>
      <c r="B831" s="51"/>
      <c r="C831" s="13"/>
      <c r="D831" s="13"/>
      <c r="E831" s="1"/>
      <c r="F831" s="1"/>
      <c r="G831" s="33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33"/>
      <c r="W831" s="3"/>
      <c r="X831" s="14"/>
      <c r="Y831" s="15"/>
      <c r="Z831" s="15"/>
      <c r="AA831" s="37"/>
      <c r="AB831" s="37"/>
    </row>
    <row r="832" spans="1:32" x14ac:dyDescent="0.25">
      <c r="A832" s="1"/>
      <c r="B832" s="51"/>
      <c r="C832" s="13"/>
      <c r="D832" s="13"/>
      <c r="E832" s="1"/>
      <c r="F832" s="1"/>
      <c r="G832" s="33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33"/>
      <c r="W832" s="3"/>
      <c r="X832" s="14"/>
      <c r="Y832" s="15"/>
      <c r="Z832" s="15"/>
      <c r="AA832" s="37"/>
      <c r="AB832" s="37"/>
    </row>
    <row r="833" spans="1:32" x14ac:dyDescent="0.25">
      <c r="A833" s="1"/>
      <c r="B833" s="51"/>
      <c r="C833" s="13"/>
      <c r="D833" s="13"/>
      <c r="E833" s="1"/>
      <c r="F833" s="1"/>
      <c r="G833" s="33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33"/>
      <c r="W833" s="3"/>
      <c r="X833" s="14"/>
      <c r="Y833" s="15"/>
      <c r="Z833" s="15"/>
      <c r="AA833" s="37"/>
      <c r="AB833" s="37"/>
    </row>
    <row r="834" spans="1:32" x14ac:dyDescent="0.25">
      <c r="A834" s="1"/>
      <c r="B834" s="51"/>
      <c r="C834" s="13"/>
      <c r="D834" s="13"/>
      <c r="E834" s="1"/>
      <c r="F834" s="1"/>
      <c r="G834" s="33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33"/>
      <c r="W834" s="3"/>
      <c r="X834" s="14"/>
      <c r="Y834" s="15"/>
      <c r="Z834" s="15"/>
      <c r="AA834" s="37"/>
      <c r="AB834" s="37"/>
    </row>
    <row r="835" spans="1:32" x14ac:dyDescent="0.25">
      <c r="A835" s="1"/>
      <c r="B835" s="51"/>
      <c r="C835" s="13"/>
      <c r="D835" s="13"/>
      <c r="E835" s="1"/>
      <c r="F835" s="1"/>
      <c r="G835" s="33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33"/>
      <c r="W835" s="3"/>
      <c r="X835" s="14"/>
      <c r="Y835" s="15"/>
      <c r="Z835" s="15"/>
      <c r="AA835" s="37"/>
      <c r="AB835" s="37"/>
    </row>
    <row r="836" spans="1:32" x14ac:dyDescent="0.25">
      <c r="A836" s="1"/>
      <c r="B836" s="51"/>
      <c r="C836" s="13"/>
      <c r="D836" s="13"/>
      <c r="E836" s="1"/>
      <c r="F836" s="1"/>
      <c r="G836" s="33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33"/>
      <c r="W836" s="3"/>
      <c r="X836" s="14"/>
      <c r="Y836" s="15"/>
      <c r="Z836" s="15"/>
      <c r="AA836" s="37"/>
      <c r="AB836" s="37"/>
    </row>
    <row r="837" spans="1:32" x14ac:dyDescent="0.25">
      <c r="A837" s="1"/>
      <c r="B837" s="51"/>
      <c r="C837" s="13"/>
      <c r="D837" s="13"/>
      <c r="E837" s="1"/>
      <c r="F837" s="1"/>
      <c r="G837" s="33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33"/>
      <c r="W837" s="3"/>
      <c r="X837" s="14"/>
      <c r="Y837" s="15"/>
      <c r="Z837" s="15"/>
      <c r="AA837" s="37"/>
      <c r="AB837" s="37"/>
    </row>
    <row r="838" spans="1:32" x14ac:dyDescent="0.25">
      <c r="A838" s="1"/>
      <c r="B838" s="51"/>
      <c r="C838" s="13"/>
      <c r="D838" s="13"/>
      <c r="E838" s="1"/>
      <c r="F838" s="1"/>
      <c r="G838" s="33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33"/>
      <c r="W838" s="3"/>
      <c r="X838" s="14"/>
      <c r="Y838" s="15"/>
      <c r="Z838" s="15"/>
      <c r="AA838" s="37"/>
      <c r="AB838" s="37"/>
    </row>
    <row r="839" spans="1:32" x14ac:dyDescent="0.25">
      <c r="A839" s="1"/>
      <c r="B839" s="51"/>
      <c r="C839" s="13"/>
      <c r="D839" s="13"/>
      <c r="E839" s="1"/>
      <c r="F839" s="1"/>
      <c r="G839" s="33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33"/>
      <c r="W839" s="3"/>
      <c r="X839" s="14"/>
      <c r="Y839" s="15"/>
      <c r="Z839" s="15"/>
      <c r="AA839" s="37"/>
      <c r="AB839" s="37"/>
    </row>
    <row r="840" spans="1:32" x14ac:dyDescent="0.25">
      <c r="A840" s="1"/>
      <c r="B840" s="51"/>
      <c r="C840" s="13"/>
      <c r="D840" s="13"/>
      <c r="E840" s="1"/>
      <c r="F840" s="1"/>
      <c r="G840" s="33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33"/>
      <c r="W840" s="3"/>
      <c r="X840" s="14"/>
      <c r="Y840" s="15"/>
      <c r="Z840" s="15"/>
      <c r="AA840" s="37"/>
      <c r="AB840" s="37"/>
    </row>
    <row r="841" spans="1:32" x14ac:dyDescent="0.25">
      <c r="A841" s="1"/>
      <c r="B841" s="51"/>
      <c r="C841" s="13"/>
      <c r="D841" s="13"/>
      <c r="E841" s="1"/>
      <c r="F841" s="1"/>
      <c r="G841" s="33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33"/>
      <c r="W841" s="3"/>
      <c r="X841" s="14"/>
      <c r="Y841" s="15"/>
      <c r="Z841" s="15"/>
      <c r="AA841" s="37"/>
      <c r="AB841" s="37"/>
    </row>
    <row r="842" spans="1:32" x14ac:dyDescent="0.25">
      <c r="A842" s="1"/>
      <c r="B842" s="51"/>
      <c r="C842" s="13"/>
      <c r="D842" s="13"/>
      <c r="E842" s="1"/>
      <c r="F842" s="1"/>
      <c r="G842" s="33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33"/>
      <c r="W842" s="3"/>
      <c r="X842" s="14"/>
      <c r="Y842" s="15"/>
      <c r="Z842" s="15"/>
      <c r="AA842" s="37"/>
      <c r="AB842" s="37"/>
    </row>
    <row r="843" spans="1:32" x14ac:dyDescent="0.25">
      <c r="A843" s="1"/>
      <c r="B843" s="51"/>
      <c r="C843" s="13"/>
      <c r="D843" s="13"/>
      <c r="E843" s="1"/>
      <c r="F843" s="1"/>
      <c r="G843" s="33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33"/>
      <c r="W843" s="3"/>
      <c r="X843" s="14"/>
      <c r="Y843" s="15"/>
      <c r="Z843" s="15"/>
      <c r="AA843" s="37"/>
      <c r="AB843" s="37"/>
    </row>
    <row r="844" spans="1:32" x14ac:dyDescent="0.25">
      <c r="A844" s="1"/>
      <c r="B844" s="51"/>
      <c r="C844" s="13"/>
      <c r="D844" s="13"/>
      <c r="E844" s="1"/>
      <c r="F844" s="1"/>
      <c r="G844" s="33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33"/>
      <c r="W844" s="3"/>
      <c r="X844" s="14"/>
      <c r="Y844" s="15"/>
      <c r="Z844" s="15"/>
      <c r="AA844" s="37"/>
      <c r="AB844" s="37"/>
    </row>
    <row r="845" spans="1:32" x14ac:dyDescent="0.25">
      <c r="A845" s="1"/>
      <c r="B845" s="51"/>
      <c r="C845" s="13"/>
      <c r="D845" s="39"/>
      <c r="E845" s="40"/>
      <c r="F845" s="40"/>
      <c r="G845" s="41"/>
      <c r="H845" s="40"/>
      <c r="I845" s="40"/>
      <c r="J845" s="40"/>
      <c r="K845" s="40"/>
      <c r="L845" s="40"/>
      <c r="M845" s="40"/>
      <c r="N845" s="40"/>
      <c r="O845" s="40"/>
      <c r="P845" s="40"/>
      <c r="Q845" s="40"/>
      <c r="R845" s="40"/>
      <c r="S845" s="40"/>
      <c r="T845" s="40"/>
      <c r="U845" s="40"/>
      <c r="V845" s="41"/>
      <c r="W845" s="43"/>
      <c r="X845" s="44"/>
      <c r="Y845" s="45"/>
      <c r="Z845" s="45"/>
      <c r="AA845" s="46"/>
      <c r="AB845" s="46"/>
      <c r="AC845" s="42"/>
      <c r="AD845" s="42"/>
      <c r="AE845" s="98"/>
      <c r="AF845" s="42"/>
    </row>
    <row r="846" spans="1:32" x14ac:dyDescent="0.25">
      <c r="A846" s="1"/>
      <c r="B846" s="51"/>
      <c r="C846" s="13"/>
      <c r="D846" s="13"/>
      <c r="E846" s="1"/>
      <c r="F846" s="1"/>
      <c r="G846" s="33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33"/>
      <c r="W846" s="3"/>
      <c r="X846" s="14"/>
      <c r="Y846" s="15"/>
      <c r="Z846" s="15"/>
      <c r="AA846" s="37"/>
      <c r="AB846" s="37"/>
    </row>
    <row r="847" spans="1:32" x14ac:dyDescent="0.25">
      <c r="A847" s="1"/>
      <c r="B847" s="51"/>
      <c r="C847" s="13"/>
      <c r="D847" s="13"/>
      <c r="E847" s="1"/>
      <c r="F847" s="1"/>
      <c r="G847" s="33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33"/>
      <c r="W847" s="3"/>
      <c r="X847" s="14"/>
      <c r="Y847" s="15"/>
      <c r="Z847" s="15"/>
      <c r="AA847" s="37"/>
      <c r="AB847" s="37"/>
    </row>
    <row r="848" spans="1:32" x14ac:dyDescent="0.25">
      <c r="A848" s="1"/>
      <c r="B848" s="51"/>
      <c r="C848" s="13"/>
      <c r="D848" s="13"/>
      <c r="E848" s="1"/>
      <c r="F848" s="1"/>
      <c r="G848" s="33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33"/>
      <c r="W848" s="3"/>
      <c r="X848" s="14"/>
      <c r="Y848" s="15"/>
      <c r="Z848" s="15"/>
      <c r="AA848" s="37"/>
      <c r="AB848" s="37"/>
    </row>
    <row r="849" spans="1:28" x14ac:dyDescent="0.25">
      <c r="A849" s="1"/>
      <c r="B849" s="51"/>
      <c r="C849" s="13"/>
      <c r="D849" s="13"/>
      <c r="E849" s="1"/>
      <c r="F849" s="1"/>
      <c r="G849" s="33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33"/>
      <c r="W849" s="3"/>
      <c r="X849" s="14"/>
      <c r="Y849" s="15"/>
      <c r="Z849" s="15"/>
      <c r="AA849" s="37"/>
      <c r="AB849" s="37"/>
    </row>
    <row r="850" spans="1:28" x14ac:dyDescent="0.25">
      <c r="A850" s="1"/>
      <c r="B850" s="51"/>
      <c r="C850" s="39"/>
      <c r="D850" s="13"/>
      <c r="E850" s="1"/>
      <c r="F850" s="1"/>
      <c r="G850" s="33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33"/>
      <c r="W850" s="43"/>
      <c r="X850" s="54"/>
      <c r="Y850" s="53"/>
      <c r="Z850" s="53"/>
      <c r="AA850" s="38"/>
      <c r="AB850" s="38"/>
    </row>
    <row r="851" spans="1:28" x14ac:dyDescent="0.25">
      <c r="A851" s="1"/>
      <c r="B851" s="51"/>
      <c r="C851" s="13"/>
      <c r="D851" s="13"/>
      <c r="E851" s="1"/>
      <c r="F851" s="1"/>
      <c r="G851" s="33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33"/>
      <c r="W851" s="3"/>
      <c r="X851" s="14"/>
      <c r="Y851" s="15"/>
      <c r="Z851" s="15"/>
      <c r="AA851" s="37"/>
      <c r="AB851" s="37"/>
    </row>
    <row r="852" spans="1:28" x14ac:dyDescent="0.25">
      <c r="A852" s="1"/>
      <c r="B852" s="51"/>
      <c r="C852" s="13"/>
      <c r="D852" s="13"/>
      <c r="E852" s="1"/>
      <c r="F852" s="1"/>
      <c r="G852" s="33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33"/>
      <c r="W852" s="3"/>
      <c r="X852" s="14"/>
      <c r="Y852" s="15"/>
      <c r="Z852" s="15"/>
      <c r="AA852" s="37"/>
      <c r="AB852" s="37"/>
    </row>
    <row r="853" spans="1:28" x14ac:dyDescent="0.25">
      <c r="A853" s="1"/>
      <c r="B853" s="51"/>
      <c r="C853" s="13"/>
      <c r="D853" s="13"/>
      <c r="E853" s="1"/>
      <c r="F853" s="1"/>
      <c r="G853" s="33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33"/>
      <c r="W853" s="3"/>
      <c r="X853" s="14"/>
      <c r="Y853" s="15"/>
      <c r="Z853" s="15"/>
      <c r="AA853" s="37"/>
      <c r="AB853" s="37"/>
    </row>
    <row r="854" spans="1:28" x14ac:dyDescent="0.25">
      <c r="A854" s="1"/>
      <c r="B854" s="51"/>
      <c r="C854" s="13"/>
      <c r="D854" s="13"/>
      <c r="E854" s="1"/>
      <c r="F854" s="1"/>
      <c r="G854" s="33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33"/>
      <c r="W854" s="3"/>
      <c r="X854" s="14"/>
      <c r="Y854" s="15"/>
      <c r="Z854" s="15"/>
      <c r="AA854" s="37"/>
      <c r="AB854" s="37"/>
    </row>
    <row r="855" spans="1:28" x14ac:dyDescent="0.25">
      <c r="A855" s="1"/>
      <c r="B855" s="51"/>
      <c r="C855" s="13"/>
      <c r="D855" s="13"/>
      <c r="E855" s="1"/>
      <c r="F855" s="1"/>
      <c r="G855" s="33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33"/>
      <c r="W855" s="3"/>
      <c r="X855" s="14"/>
      <c r="Y855" s="15"/>
      <c r="Z855" s="15"/>
      <c r="AA855" s="37"/>
      <c r="AB855" s="37"/>
    </row>
    <row r="856" spans="1:28" x14ac:dyDescent="0.25">
      <c r="A856" s="1"/>
      <c r="B856" s="51"/>
      <c r="C856" s="13"/>
      <c r="D856" s="13"/>
      <c r="E856" s="1"/>
      <c r="F856" s="1"/>
      <c r="G856" s="33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33"/>
      <c r="W856" s="3"/>
      <c r="X856" s="14"/>
      <c r="Y856" s="15"/>
      <c r="Z856" s="15"/>
      <c r="AA856" s="37"/>
      <c r="AB856" s="37"/>
    </row>
    <row r="857" spans="1:28" x14ac:dyDescent="0.25">
      <c r="A857" s="1"/>
      <c r="B857" s="51"/>
      <c r="C857" s="13"/>
      <c r="D857" s="13"/>
      <c r="E857" s="1"/>
      <c r="F857" s="1"/>
      <c r="G857" s="33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33"/>
      <c r="W857" s="3"/>
      <c r="X857" s="14"/>
      <c r="Y857" s="15"/>
      <c r="Z857" s="15"/>
      <c r="AA857" s="37"/>
      <c r="AB857" s="37"/>
    </row>
    <row r="858" spans="1:28" x14ac:dyDescent="0.25">
      <c r="A858" s="1"/>
      <c r="B858" s="51"/>
      <c r="C858" s="13"/>
      <c r="D858" s="13"/>
      <c r="E858" s="1"/>
      <c r="F858" s="1"/>
      <c r="G858" s="33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33"/>
      <c r="W858" s="3"/>
      <c r="X858" s="14"/>
      <c r="Y858" s="15"/>
      <c r="Z858" s="15"/>
      <c r="AA858" s="37"/>
      <c r="AB858" s="37"/>
    </row>
    <row r="859" spans="1:28" x14ac:dyDescent="0.25">
      <c r="A859" s="1"/>
      <c r="B859" s="51"/>
      <c r="C859" s="13"/>
      <c r="D859" s="13"/>
      <c r="E859" s="1"/>
      <c r="F859" s="1"/>
      <c r="G859" s="33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33"/>
      <c r="W859" s="3"/>
      <c r="X859" s="14"/>
      <c r="Y859" s="15"/>
      <c r="Z859" s="15"/>
      <c r="AA859" s="37"/>
      <c r="AB859" s="37"/>
    </row>
    <row r="860" spans="1:28" x14ac:dyDescent="0.25">
      <c r="A860" s="1"/>
      <c r="B860" s="51"/>
      <c r="C860" s="13"/>
      <c r="D860" s="13"/>
      <c r="E860" s="1"/>
      <c r="F860" s="1"/>
      <c r="G860" s="33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33"/>
      <c r="W860" s="3"/>
      <c r="X860" s="14"/>
      <c r="Y860" s="15"/>
      <c r="Z860" s="15"/>
      <c r="AA860" s="37"/>
      <c r="AB860" s="37"/>
    </row>
    <row r="861" spans="1:28" x14ac:dyDescent="0.25">
      <c r="A861" s="1"/>
      <c r="B861" s="51"/>
      <c r="C861" s="13"/>
      <c r="D861" s="13"/>
      <c r="E861" s="1"/>
      <c r="F861" s="1"/>
      <c r="G861" s="33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33"/>
      <c r="W861" s="3"/>
      <c r="X861" s="14"/>
      <c r="Y861" s="15"/>
      <c r="Z861" s="15"/>
      <c r="AA861" s="37"/>
      <c r="AB861" s="37"/>
    </row>
    <row r="862" spans="1:28" x14ac:dyDescent="0.25">
      <c r="A862" s="1"/>
      <c r="B862" s="51"/>
      <c r="C862" s="13"/>
      <c r="D862" s="13"/>
      <c r="E862" s="1"/>
      <c r="F862" s="1"/>
      <c r="G862" s="33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33"/>
      <c r="W862" s="3"/>
      <c r="X862" s="14"/>
      <c r="Y862" s="15"/>
      <c r="Z862" s="15"/>
      <c r="AA862" s="37"/>
      <c r="AB862" s="37"/>
    </row>
    <row r="863" spans="1:28" x14ac:dyDescent="0.25">
      <c r="A863" s="1"/>
      <c r="B863" s="51"/>
      <c r="C863" s="13"/>
      <c r="D863" s="13"/>
      <c r="E863" s="1"/>
      <c r="F863" s="1"/>
      <c r="G863" s="33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33"/>
      <c r="W863" s="3"/>
      <c r="X863" s="14"/>
      <c r="Y863" s="15"/>
      <c r="Z863" s="15"/>
      <c r="AA863" s="37"/>
      <c r="AB863" s="37"/>
    </row>
    <row r="864" spans="1:28" x14ac:dyDescent="0.25">
      <c r="A864" s="1"/>
      <c r="B864" s="51"/>
      <c r="C864" s="13"/>
      <c r="D864" s="13"/>
      <c r="E864" s="1"/>
      <c r="F864" s="1"/>
      <c r="G864" s="33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33"/>
      <c r="W864" s="3"/>
      <c r="X864" s="14"/>
      <c r="Y864" s="15"/>
      <c r="Z864" s="15"/>
      <c r="AA864" s="37"/>
      <c r="AB864" s="37"/>
    </row>
    <row r="865" spans="1:28" x14ac:dyDescent="0.25">
      <c r="A865" s="1"/>
      <c r="B865" s="51"/>
      <c r="C865" s="13"/>
      <c r="D865" s="13"/>
      <c r="E865" s="1"/>
      <c r="F865" s="1"/>
      <c r="G865" s="33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33"/>
      <c r="W865" s="3"/>
      <c r="X865" s="14"/>
      <c r="Y865" s="15"/>
      <c r="Z865" s="15"/>
      <c r="AA865" s="37"/>
      <c r="AB865" s="37"/>
    </row>
    <row r="866" spans="1:28" x14ac:dyDescent="0.25">
      <c r="A866" s="1"/>
      <c r="B866" s="51"/>
      <c r="C866" s="13"/>
      <c r="D866" s="13"/>
      <c r="E866" s="1"/>
      <c r="F866" s="1"/>
      <c r="G866" s="33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33"/>
      <c r="W866" s="3"/>
      <c r="X866" s="14"/>
      <c r="Y866" s="15"/>
      <c r="Z866" s="15"/>
      <c r="AA866" s="37"/>
      <c r="AB866" s="37"/>
    </row>
    <row r="867" spans="1:28" x14ac:dyDescent="0.25">
      <c r="A867" s="1"/>
      <c r="B867" s="51"/>
      <c r="C867" s="13"/>
      <c r="D867" s="13"/>
      <c r="E867" s="1"/>
      <c r="F867" s="1"/>
      <c r="G867" s="33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33"/>
      <c r="W867" s="3"/>
      <c r="X867" s="14"/>
      <c r="Y867" s="15"/>
      <c r="Z867" s="15"/>
      <c r="AA867" s="37"/>
      <c r="AB867" s="37"/>
    </row>
    <row r="868" spans="1:28" x14ac:dyDescent="0.25">
      <c r="A868" s="1"/>
      <c r="B868" s="51"/>
      <c r="C868" s="13"/>
      <c r="D868" s="13"/>
      <c r="E868" s="1"/>
      <c r="F868" s="1"/>
      <c r="G868" s="33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33"/>
      <c r="W868" s="3"/>
      <c r="X868" s="14"/>
      <c r="Y868" s="15"/>
      <c r="Z868" s="15"/>
      <c r="AA868" s="37"/>
      <c r="AB868" s="37"/>
    </row>
    <row r="869" spans="1:28" x14ac:dyDescent="0.25">
      <c r="A869" s="1"/>
      <c r="B869" s="51"/>
      <c r="C869" s="13"/>
      <c r="D869" s="39"/>
      <c r="E869" s="40"/>
      <c r="F869" s="40"/>
      <c r="G869" s="41"/>
      <c r="H869" s="40"/>
      <c r="I869" s="40"/>
      <c r="J869" s="40"/>
      <c r="K869" s="40"/>
      <c r="L869" s="40"/>
      <c r="M869" s="40"/>
      <c r="N869" s="40"/>
      <c r="O869" s="40"/>
      <c r="P869" s="40"/>
      <c r="Q869" s="40"/>
      <c r="R869" s="40"/>
      <c r="S869" s="40"/>
      <c r="T869" s="40"/>
      <c r="U869" s="40"/>
      <c r="V869" s="41"/>
      <c r="W869" s="43"/>
      <c r="X869" s="44"/>
      <c r="Y869" s="45"/>
      <c r="Z869" s="45"/>
      <c r="AA869" s="46"/>
      <c r="AB869" s="46"/>
    </row>
    <row r="870" spans="1:28" x14ac:dyDescent="0.25">
      <c r="A870" s="1"/>
      <c r="B870" s="51"/>
      <c r="C870" s="13"/>
      <c r="D870" s="13"/>
      <c r="E870" s="1"/>
      <c r="F870" s="1"/>
      <c r="G870" s="33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33"/>
      <c r="W870" s="3"/>
      <c r="X870" s="14"/>
      <c r="Y870" s="15"/>
      <c r="Z870" s="15"/>
      <c r="AA870" s="37"/>
      <c r="AB870" s="37"/>
    </row>
    <row r="871" spans="1:28" x14ac:dyDescent="0.25">
      <c r="A871" s="1"/>
      <c r="B871" s="51"/>
      <c r="C871" s="13"/>
      <c r="D871" s="13"/>
      <c r="E871" s="1"/>
      <c r="F871" s="1"/>
      <c r="G871" s="33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33"/>
      <c r="W871" s="3"/>
      <c r="X871" s="14"/>
      <c r="Y871" s="15"/>
      <c r="Z871" s="15"/>
      <c r="AA871" s="37"/>
      <c r="AB871" s="37"/>
    </row>
    <row r="872" spans="1:28" x14ac:dyDescent="0.25">
      <c r="A872" s="1"/>
      <c r="B872" s="51"/>
      <c r="C872" s="13"/>
      <c r="D872" s="13"/>
      <c r="E872" s="1"/>
      <c r="F872" s="1"/>
      <c r="G872" s="33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33"/>
      <c r="W872" s="3"/>
      <c r="X872" s="14"/>
      <c r="Y872" s="15"/>
      <c r="Z872" s="15"/>
      <c r="AA872" s="37"/>
      <c r="AB872" s="37"/>
    </row>
    <row r="873" spans="1:28" x14ac:dyDescent="0.25">
      <c r="A873" s="1"/>
      <c r="B873" s="51"/>
      <c r="C873" s="13"/>
      <c r="D873" s="13"/>
      <c r="E873" s="1"/>
      <c r="F873" s="1"/>
      <c r="G873" s="33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33"/>
      <c r="W873" s="3"/>
      <c r="X873" s="14"/>
      <c r="Y873" s="15"/>
      <c r="Z873" s="15"/>
      <c r="AA873" s="37"/>
      <c r="AB873" s="37"/>
    </row>
    <row r="874" spans="1:28" x14ac:dyDescent="0.25">
      <c r="A874" s="1"/>
      <c r="B874" s="51"/>
      <c r="C874" s="39"/>
      <c r="D874" s="13"/>
      <c r="E874" s="1"/>
      <c r="F874" s="1"/>
      <c r="G874" s="33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33"/>
      <c r="W874" s="3"/>
      <c r="X874" s="14"/>
      <c r="Y874" s="15"/>
      <c r="Z874" s="15"/>
      <c r="AA874" s="37"/>
      <c r="AB874" s="37"/>
    </row>
    <row r="875" spans="1:28" x14ac:dyDescent="0.25">
      <c r="A875" s="1"/>
      <c r="B875" s="51"/>
      <c r="C875" s="13"/>
      <c r="D875" s="13"/>
      <c r="E875" s="1"/>
      <c r="F875" s="1"/>
      <c r="G875" s="33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33"/>
      <c r="W875" s="3"/>
      <c r="X875" s="14"/>
      <c r="Y875" s="15"/>
      <c r="Z875" s="15"/>
      <c r="AA875" s="37"/>
      <c r="AB875" s="37"/>
    </row>
    <row r="876" spans="1:28" x14ac:dyDescent="0.25">
      <c r="A876" s="1"/>
      <c r="B876" s="51"/>
      <c r="C876" s="13"/>
      <c r="D876" s="13"/>
      <c r="E876" s="1"/>
      <c r="F876" s="1"/>
      <c r="G876" s="33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33"/>
      <c r="W876" s="3"/>
      <c r="X876" s="14"/>
      <c r="Y876" s="15"/>
      <c r="Z876" s="15"/>
      <c r="AA876" s="37"/>
      <c r="AB876" s="37"/>
    </row>
    <row r="877" spans="1:28" x14ac:dyDescent="0.25">
      <c r="A877" s="1"/>
      <c r="B877" s="51"/>
      <c r="C877" s="13"/>
      <c r="D877" s="13"/>
      <c r="E877" s="1"/>
      <c r="F877" s="1"/>
      <c r="G877" s="33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33"/>
      <c r="W877" s="3"/>
      <c r="X877" s="14"/>
      <c r="Y877" s="15"/>
      <c r="Z877" s="15"/>
      <c r="AA877" s="37"/>
      <c r="AB877" s="37"/>
    </row>
    <row r="878" spans="1:28" x14ac:dyDescent="0.25">
      <c r="A878" s="1"/>
      <c r="B878" s="51"/>
      <c r="C878" s="13"/>
      <c r="D878" s="13"/>
      <c r="E878" s="1"/>
      <c r="F878" s="1"/>
      <c r="G878" s="33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33"/>
      <c r="W878" s="3"/>
      <c r="X878" s="14"/>
      <c r="Y878" s="15"/>
      <c r="Z878" s="15"/>
      <c r="AA878" s="37"/>
      <c r="AB878" s="37"/>
    </row>
    <row r="879" spans="1:28" x14ac:dyDescent="0.25">
      <c r="A879" s="1"/>
      <c r="B879" s="51"/>
      <c r="C879" s="13"/>
      <c r="D879" s="13"/>
      <c r="E879" s="1"/>
      <c r="F879" s="1"/>
      <c r="G879" s="33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33"/>
      <c r="W879" s="3"/>
      <c r="X879" s="14"/>
      <c r="Y879" s="15"/>
      <c r="Z879" s="15"/>
      <c r="AA879" s="37"/>
      <c r="AB879" s="37"/>
    </row>
    <row r="880" spans="1:28" x14ac:dyDescent="0.25">
      <c r="A880" s="1"/>
      <c r="B880" s="51"/>
      <c r="C880" s="13"/>
      <c r="D880" s="13"/>
      <c r="E880" s="1"/>
      <c r="F880" s="1"/>
      <c r="G880" s="33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33"/>
      <c r="W880" s="3"/>
      <c r="X880" s="14"/>
      <c r="Y880" s="15"/>
      <c r="Z880" s="15"/>
      <c r="AA880" s="37"/>
      <c r="AB880" s="37"/>
    </row>
    <row r="881" spans="1:32" x14ac:dyDescent="0.25">
      <c r="A881" s="1"/>
      <c r="B881" s="51"/>
      <c r="C881" s="13"/>
      <c r="D881" s="13"/>
      <c r="E881" s="1"/>
      <c r="F881" s="1"/>
      <c r="G881" s="33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33"/>
      <c r="W881" s="3"/>
      <c r="X881" s="14"/>
      <c r="Y881" s="15"/>
      <c r="Z881" s="15"/>
      <c r="AA881" s="37"/>
      <c r="AB881" s="37"/>
    </row>
    <row r="882" spans="1:32" x14ac:dyDescent="0.25">
      <c r="A882" s="1"/>
      <c r="B882" s="51"/>
      <c r="C882" s="13"/>
      <c r="D882" s="13"/>
      <c r="E882" s="1"/>
      <c r="F882" s="1"/>
      <c r="G882" s="33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33"/>
      <c r="W882" s="3"/>
      <c r="X882" s="14"/>
      <c r="Y882" s="15"/>
      <c r="Z882" s="15"/>
      <c r="AA882" s="37"/>
      <c r="AB882" s="37"/>
    </row>
    <row r="883" spans="1:32" x14ac:dyDescent="0.25">
      <c r="A883" s="1"/>
      <c r="B883" s="51"/>
      <c r="C883" s="13"/>
      <c r="D883" s="13"/>
      <c r="E883" s="1"/>
      <c r="F883" s="1"/>
      <c r="G883" s="33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33"/>
      <c r="W883" s="3"/>
      <c r="X883" s="14"/>
      <c r="Y883" s="15"/>
      <c r="Z883" s="15"/>
      <c r="AA883" s="37"/>
      <c r="AB883" s="37"/>
    </row>
    <row r="884" spans="1:32" x14ac:dyDescent="0.25">
      <c r="A884" s="1"/>
      <c r="B884" s="51"/>
      <c r="C884" s="13"/>
      <c r="D884" s="13"/>
      <c r="E884" s="1"/>
      <c r="F884" s="1"/>
      <c r="G884" s="33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33"/>
      <c r="W884" s="3"/>
      <c r="X884" s="14"/>
      <c r="Y884" s="15"/>
      <c r="Z884" s="15"/>
      <c r="AA884" s="37"/>
      <c r="AB884" s="37"/>
    </row>
    <row r="885" spans="1:32" x14ac:dyDescent="0.25">
      <c r="A885" s="1"/>
      <c r="B885" s="51"/>
      <c r="C885" s="13"/>
      <c r="D885" s="13"/>
      <c r="E885" s="1"/>
      <c r="F885" s="1"/>
      <c r="G885" s="33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33"/>
      <c r="W885" s="3"/>
      <c r="X885" s="14"/>
      <c r="Y885" s="15"/>
      <c r="Z885" s="15"/>
      <c r="AA885" s="37"/>
      <c r="AB885" s="37"/>
    </row>
    <row r="886" spans="1:32" x14ac:dyDescent="0.25">
      <c r="A886" s="1"/>
      <c r="B886" s="51"/>
      <c r="C886" s="13"/>
      <c r="D886" s="13"/>
      <c r="E886" s="1"/>
      <c r="F886" s="1"/>
      <c r="G886" s="33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33"/>
      <c r="W886" s="3"/>
      <c r="X886" s="14"/>
      <c r="Y886" s="15"/>
      <c r="Z886" s="15"/>
      <c r="AA886" s="37"/>
      <c r="AB886" s="37"/>
    </row>
    <row r="887" spans="1:32" x14ac:dyDescent="0.25">
      <c r="A887" s="1"/>
      <c r="B887" s="51"/>
      <c r="C887" s="13"/>
      <c r="D887" s="13"/>
      <c r="E887" s="1"/>
      <c r="F887" s="1"/>
      <c r="G887" s="33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33"/>
      <c r="W887" s="3"/>
      <c r="X887" s="14"/>
      <c r="Y887" s="15"/>
      <c r="Z887" s="15"/>
      <c r="AA887" s="37"/>
      <c r="AB887" s="37"/>
    </row>
    <row r="888" spans="1:32" x14ac:dyDescent="0.25">
      <c r="A888" s="1"/>
      <c r="B888" s="51"/>
      <c r="C888" s="13"/>
      <c r="D888" s="13"/>
      <c r="E888" s="1"/>
      <c r="F888" s="1"/>
      <c r="G888" s="33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33"/>
      <c r="W888" s="3"/>
      <c r="X888" s="14"/>
      <c r="Y888" s="15"/>
      <c r="Z888" s="15"/>
      <c r="AA888" s="37"/>
      <c r="AB888" s="37"/>
    </row>
    <row r="889" spans="1:32" x14ac:dyDescent="0.25">
      <c r="A889" s="1"/>
      <c r="B889" s="51"/>
      <c r="C889" s="13"/>
      <c r="D889" s="13"/>
      <c r="E889" s="1"/>
      <c r="F889" s="1"/>
      <c r="G889" s="33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33"/>
      <c r="W889" s="3"/>
      <c r="X889" s="14"/>
      <c r="Y889" s="15"/>
      <c r="Z889" s="15"/>
      <c r="AA889" s="37"/>
      <c r="AB889" s="37"/>
    </row>
    <row r="890" spans="1:32" x14ac:dyDescent="0.25">
      <c r="A890" s="1"/>
      <c r="B890" s="51"/>
      <c r="C890" s="13"/>
      <c r="D890" s="13"/>
      <c r="E890" s="1"/>
      <c r="F890" s="1"/>
      <c r="G890" s="33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33"/>
      <c r="W890" s="3"/>
      <c r="X890" s="14"/>
      <c r="Y890" s="15"/>
      <c r="Z890" s="15"/>
      <c r="AA890" s="37"/>
      <c r="AB890" s="37"/>
    </row>
    <row r="891" spans="1:32" x14ac:dyDescent="0.25">
      <c r="A891" s="1"/>
      <c r="B891" s="51"/>
      <c r="C891" s="13"/>
      <c r="D891" s="13"/>
      <c r="E891" s="1"/>
      <c r="F891" s="1"/>
      <c r="G891" s="33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33"/>
      <c r="W891" s="3"/>
      <c r="X891" s="14"/>
      <c r="Y891" s="15"/>
      <c r="Z891" s="15"/>
      <c r="AA891" s="37"/>
      <c r="AB891" s="37"/>
    </row>
    <row r="892" spans="1:32" x14ac:dyDescent="0.25">
      <c r="A892" s="1"/>
      <c r="B892" s="51"/>
      <c r="C892" s="13"/>
      <c r="D892" s="13"/>
      <c r="E892" s="1"/>
      <c r="F892" s="1"/>
      <c r="G892" s="33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33"/>
      <c r="W892" s="3"/>
      <c r="X892" s="14"/>
      <c r="Y892" s="15"/>
      <c r="Z892" s="15"/>
      <c r="AA892" s="37"/>
      <c r="AB892" s="37"/>
    </row>
    <row r="893" spans="1:32" x14ac:dyDescent="0.25">
      <c r="A893" s="1"/>
      <c r="B893" s="51"/>
      <c r="C893" s="13"/>
      <c r="D893" s="39"/>
      <c r="E893" s="40"/>
      <c r="F893" s="40"/>
      <c r="G893" s="41"/>
      <c r="H893" s="40"/>
      <c r="I893" s="40"/>
      <c r="J893" s="40"/>
      <c r="K893" s="40"/>
      <c r="L893" s="40"/>
      <c r="M893" s="40"/>
      <c r="N893" s="40"/>
      <c r="O893" s="40"/>
      <c r="P893" s="40"/>
      <c r="Q893" s="40"/>
      <c r="R893" s="40"/>
      <c r="S893" s="40"/>
      <c r="T893" s="40"/>
      <c r="U893" s="40"/>
      <c r="V893" s="41"/>
      <c r="W893" s="43"/>
      <c r="X893" s="44"/>
      <c r="Y893" s="45"/>
      <c r="Z893" s="45"/>
      <c r="AA893" s="46"/>
      <c r="AB893" s="46"/>
      <c r="AC893" s="42"/>
      <c r="AD893" s="42"/>
      <c r="AE893" s="98"/>
      <c r="AF893" s="42"/>
    </row>
    <row r="894" spans="1:32" x14ac:dyDescent="0.25">
      <c r="A894" s="1"/>
      <c r="B894" s="51"/>
      <c r="C894" s="13"/>
      <c r="D894" s="13"/>
      <c r="E894" s="1"/>
      <c r="F894" s="1"/>
      <c r="G894" s="33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33"/>
      <c r="W894" s="3"/>
      <c r="X894" s="14"/>
      <c r="Y894" s="15"/>
      <c r="Z894" s="15"/>
      <c r="AA894" s="37"/>
      <c r="AB894" s="37"/>
    </row>
    <row r="895" spans="1:32" x14ac:dyDescent="0.25">
      <c r="A895" s="1"/>
      <c r="B895" s="51"/>
      <c r="C895" s="13"/>
      <c r="D895" s="13"/>
      <c r="E895" s="1"/>
      <c r="F895" s="1"/>
      <c r="G895" s="33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33"/>
      <c r="W895" s="3"/>
      <c r="X895" s="14"/>
      <c r="Y895" s="15"/>
      <c r="Z895" s="15"/>
      <c r="AA895" s="37"/>
      <c r="AB895" s="37"/>
    </row>
    <row r="896" spans="1:32" x14ac:dyDescent="0.25">
      <c r="A896" s="1"/>
      <c r="B896" s="51"/>
      <c r="C896" s="13"/>
      <c r="D896" s="13"/>
      <c r="E896" s="1"/>
      <c r="F896" s="1"/>
      <c r="G896" s="33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33"/>
      <c r="W896" s="3"/>
      <c r="X896" s="14"/>
      <c r="Y896" s="15"/>
      <c r="Z896" s="15"/>
      <c r="AA896" s="37"/>
      <c r="AB896" s="37"/>
    </row>
    <row r="897" spans="1:28" x14ac:dyDescent="0.25">
      <c r="A897" s="1"/>
      <c r="B897" s="51"/>
      <c r="C897" s="13"/>
      <c r="D897" s="13"/>
      <c r="E897" s="1"/>
      <c r="F897" s="1"/>
      <c r="G897" s="33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33"/>
      <c r="W897" s="3"/>
      <c r="X897" s="14"/>
      <c r="Y897" s="15"/>
      <c r="Z897" s="15"/>
      <c r="AA897" s="37"/>
      <c r="AB897" s="37"/>
    </row>
    <row r="898" spans="1:28" x14ac:dyDescent="0.25">
      <c r="A898" s="1"/>
      <c r="B898" s="51"/>
      <c r="C898" s="39"/>
      <c r="D898" s="13"/>
      <c r="E898" s="1"/>
      <c r="F898" s="1"/>
      <c r="G898" s="33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33"/>
      <c r="W898" s="3"/>
      <c r="X898" s="14"/>
      <c r="Y898" s="15"/>
      <c r="Z898" s="15"/>
      <c r="AA898" s="37"/>
      <c r="AB898" s="37"/>
    </row>
    <row r="899" spans="1:28" x14ac:dyDescent="0.25">
      <c r="A899" s="1"/>
      <c r="B899" s="51"/>
      <c r="C899" s="13"/>
      <c r="D899" s="13"/>
      <c r="E899" s="1"/>
      <c r="F899" s="1"/>
      <c r="G899" s="33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33"/>
      <c r="W899" s="3"/>
      <c r="X899" s="14"/>
      <c r="Y899" s="15"/>
      <c r="Z899" s="15"/>
      <c r="AA899" s="37"/>
      <c r="AB899" s="37"/>
    </row>
    <row r="900" spans="1:28" x14ac:dyDescent="0.25">
      <c r="A900" s="1"/>
      <c r="B900" s="51"/>
      <c r="C900" s="13"/>
      <c r="D900" s="13"/>
      <c r="E900" s="1"/>
      <c r="F900" s="1"/>
      <c r="G900" s="33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33"/>
      <c r="W900" s="3"/>
      <c r="X900" s="14"/>
      <c r="Y900" s="15"/>
      <c r="Z900" s="15"/>
      <c r="AA900" s="37"/>
      <c r="AB900" s="37"/>
    </row>
    <row r="901" spans="1:28" x14ac:dyDescent="0.25">
      <c r="A901" s="1"/>
      <c r="B901" s="51"/>
      <c r="C901" s="13"/>
      <c r="D901" s="13"/>
      <c r="E901" s="1"/>
      <c r="F901" s="1"/>
      <c r="G901" s="33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33"/>
      <c r="W901" s="3"/>
      <c r="X901" s="14"/>
      <c r="Y901" s="15"/>
      <c r="Z901" s="15"/>
      <c r="AA901" s="37"/>
      <c r="AB901" s="37"/>
    </row>
    <row r="902" spans="1:28" x14ac:dyDescent="0.25">
      <c r="A902" s="1"/>
      <c r="B902" s="51"/>
      <c r="C902" s="13"/>
      <c r="D902" s="13"/>
      <c r="E902" s="1"/>
      <c r="F902" s="1"/>
      <c r="G902" s="33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33"/>
      <c r="W902" s="3"/>
      <c r="X902" s="14"/>
      <c r="Y902" s="15"/>
      <c r="Z902" s="15"/>
      <c r="AA902" s="37"/>
      <c r="AB902" s="37"/>
    </row>
    <row r="903" spans="1:28" x14ac:dyDescent="0.25">
      <c r="A903" s="1"/>
      <c r="B903" s="51"/>
      <c r="C903" s="13"/>
      <c r="D903" s="13"/>
      <c r="E903" s="1"/>
      <c r="F903" s="1"/>
      <c r="G903" s="33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33"/>
      <c r="W903" s="3"/>
      <c r="X903" s="14"/>
      <c r="Y903" s="15"/>
      <c r="Z903" s="15"/>
      <c r="AA903" s="37"/>
      <c r="AB903" s="37"/>
    </row>
    <row r="904" spans="1:28" x14ac:dyDescent="0.25">
      <c r="A904" s="1"/>
      <c r="B904" s="51"/>
      <c r="C904" s="13"/>
      <c r="D904" s="13"/>
      <c r="E904" s="1"/>
      <c r="F904" s="1"/>
      <c r="G904" s="33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33"/>
      <c r="W904" s="3"/>
      <c r="X904" s="14"/>
      <c r="Y904" s="15"/>
      <c r="Z904" s="15"/>
      <c r="AA904" s="37"/>
      <c r="AB904" s="37"/>
    </row>
    <row r="905" spans="1:28" x14ac:dyDescent="0.25">
      <c r="A905" s="1"/>
      <c r="B905" s="51"/>
      <c r="C905" s="13"/>
      <c r="D905" s="13"/>
      <c r="E905" s="1"/>
      <c r="F905" s="1"/>
      <c r="G905" s="33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33"/>
      <c r="W905" s="3"/>
      <c r="X905" s="14"/>
      <c r="Y905" s="15"/>
      <c r="Z905" s="15"/>
      <c r="AA905" s="37"/>
      <c r="AB905" s="37"/>
    </row>
    <row r="906" spans="1:28" x14ac:dyDescent="0.25">
      <c r="A906" s="1"/>
      <c r="B906" s="51"/>
      <c r="C906" s="13"/>
      <c r="D906" s="13"/>
      <c r="E906" s="1"/>
      <c r="F906" s="1"/>
      <c r="G906" s="33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33"/>
      <c r="W906" s="3"/>
      <c r="X906" s="14"/>
      <c r="Y906" s="15"/>
      <c r="Z906" s="15"/>
      <c r="AA906" s="37"/>
      <c r="AB906" s="37"/>
    </row>
    <row r="907" spans="1:28" x14ac:dyDescent="0.25">
      <c r="A907" s="1"/>
      <c r="B907" s="51"/>
      <c r="C907" s="13"/>
      <c r="D907" s="13"/>
      <c r="E907" s="1"/>
      <c r="F907" s="1"/>
      <c r="G907" s="33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33"/>
      <c r="W907" s="3"/>
      <c r="X907" s="14"/>
      <c r="Y907" s="15"/>
      <c r="Z907" s="15"/>
      <c r="AA907" s="37"/>
      <c r="AB907" s="37"/>
    </row>
    <row r="908" spans="1:28" x14ac:dyDescent="0.25">
      <c r="A908" s="1"/>
      <c r="B908" s="51"/>
      <c r="C908" s="13"/>
      <c r="D908" s="13"/>
      <c r="E908" s="1"/>
      <c r="F908" s="1"/>
      <c r="G908" s="33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33"/>
      <c r="W908" s="3"/>
      <c r="X908" s="14"/>
      <c r="Y908" s="15"/>
      <c r="Z908" s="15"/>
      <c r="AA908" s="37"/>
      <c r="AB908" s="37"/>
    </row>
    <row r="909" spans="1:28" x14ac:dyDescent="0.25">
      <c r="A909" s="1"/>
      <c r="B909" s="51"/>
      <c r="C909" s="13"/>
      <c r="D909" s="13"/>
      <c r="E909" s="1"/>
      <c r="F909" s="1"/>
      <c r="G909" s="33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33"/>
      <c r="W909" s="3"/>
      <c r="X909" s="14"/>
      <c r="Y909" s="15"/>
      <c r="Z909" s="15"/>
      <c r="AA909" s="37"/>
      <c r="AB909" s="37"/>
    </row>
    <row r="910" spans="1:28" x14ac:dyDescent="0.25">
      <c r="A910" s="1"/>
      <c r="B910" s="51"/>
      <c r="C910" s="13"/>
      <c r="D910" s="13"/>
      <c r="E910" s="1"/>
      <c r="F910" s="1"/>
      <c r="G910" s="33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33"/>
      <c r="W910" s="3"/>
      <c r="X910" s="14"/>
      <c r="Y910" s="15"/>
      <c r="Z910" s="15"/>
      <c r="AA910" s="37"/>
      <c r="AB910" s="37"/>
    </row>
    <row r="911" spans="1:28" x14ac:dyDescent="0.25">
      <c r="A911" s="1"/>
      <c r="B911" s="51"/>
      <c r="C911" s="13"/>
      <c r="D911" s="13"/>
      <c r="E911" s="1"/>
      <c r="F911" s="1"/>
      <c r="G911" s="33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33"/>
      <c r="W911" s="3"/>
      <c r="X911" s="14"/>
      <c r="Y911" s="15"/>
      <c r="Z911" s="15"/>
      <c r="AA911" s="37"/>
      <c r="AB911" s="37"/>
    </row>
    <row r="912" spans="1:28" x14ac:dyDescent="0.25">
      <c r="A912" s="1"/>
      <c r="B912" s="51"/>
      <c r="C912" s="13"/>
      <c r="D912" s="13"/>
      <c r="E912" s="1"/>
      <c r="F912" s="1"/>
      <c r="G912" s="33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33"/>
      <c r="W912" s="3"/>
      <c r="X912" s="14"/>
      <c r="Y912" s="15"/>
      <c r="Z912" s="15"/>
      <c r="AA912" s="37"/>
      <c r="AB912" s="37"/>
    </row>
    <row r="913" spans="1:28" x14ac:dyDescent="0.25">
      <c r="A913" s="1"/>
      <c r="B913" s="51"/>
      <c r="C913" s="13"/>
      <c r="D913" s="13"/>
      <c r="E913" s="1"/>
      <c r="F913" s="1"/>
      <c r="G913" s="33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33"/>
      <c r="W913" s="3"/>
      <c r="X913" s="14"/>
      <c r="Y913" s="15"/>
      <c r="Z913" s="15"/>
      <c r="AA913" s="37"/>
      <c r="AB913" s="37"/>
    </row>
    <row r="914" spans="1:28" x14ac:dyDescent="0.25">
      <c r="A914" s="1"/>
      <c r="B914" s="51"/>
      <c r="C914" s="13"/>
      <c r="D914" s="13"/>
      <c r="E914" s="1"/>
      <c r="F914" s="1"/>
      <c r="G914" s="33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33"/>
      <c r="W914" s="3"/>
      <c r="X914" s="14"/>
      <c r="Y914" s="15"/>
      <c r="Z914" s="15"/>
      <c r="AA914" s="37"/>
      <c r="AB914" s="37"/>
    </row>
    <row r="915" spans="1:28" x14ac:dyDescent="0.25">
      <c r="A915" s="1"/>
      <c r="B915" s="51"/>
      <c r="C915" s="13"/>
      <c r="D915" s="13"/>
      <c r="E915" s="1"/>
      <c r="F915" s="1"/>
      <c r="G915" s="33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33"/>
      <c r="W915" s="3"/>
      <c r="X915" s="14"/>
      <c r="Y915" s="15"/>
      <c r="Z915" s="15"/>
      <c r="AA915" s="37"/>
      <c r="AB915" s="37"/>
    </row>
    <row r="916" spans="1:28" x14ac:dyDescent="0.25">
      <c r="A916" s="1"/>
      <c r="B916" s="51"/>
      <c r="C916" s="13"/>
      <c r="D916" s="13"/>
      <c r="E916" s="1"/>
      <c r="F916" s="1"/>
      <c r="G916" s="33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33"/>
      <c r="W916" s="3"/>
      <c r="X916" s="14"/>
      <c r="Y916" s="15"/>
      <c r="Z916" s="15"/>
      <c r="AA916" s="37"/>
      <c r="AB916" s="37"/>
    </row>
  </sheetData>
  <autoFilter ref="B5:AE700" xr:uid="{9AFBC3E1-6D6E-4353-9D5C-090FBD0158CC}"/>
  <sortState xmlns:xlrd2="http://schemas.microsoft.com/office/spreadsheetml/2017/richdata2" ref="A5:AE33">
    <sortCondition descending="1" ref="U5:U33"/>
  </sortState>
  <mergeCells count="4">
    <mergeCell ref="X4:AF4"/>
    <mergeCell ref="A1:C1"/>
    <mergeCell ref="A2:B2"/>
    <mergeCell ref="A3:B3"/>
  </mergeCells>
  <conditionalFormatting sqref="C88">
    <cfRule type="colorScale" priority="3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">
    <cfRule type="colorScale" priority="3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">
    <cfRule type="colorScale" priority="3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">
    <cfRule type="colorScale" priority="3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">
    <cfRule type="colorScale" priority="3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4">
    <cfRule type="colorScale" priority="3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3">
    <cfRule type="colorScale" priority="3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3">
    <cfRule type="colorScale" priority="3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4">
    <cfRule type="colorScale" priority="3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">
    <cfRule type="colorScale" priority="3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">
    <cfRule type="colorScale" priority="3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">
    <cfRule type="colorScale" priority="3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">
    <cfRule type="colorScale" priority="3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">
    <cfRule type="colorScale" priority="3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">
    <cfRule type="colorScale" priority="3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2">
    <cfRule type="colorScale" priority="3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2">
    <cfRule type="colorScale" priority="3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2">
    <cfRule type="colorScale" priority="3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3">
    <cfRule type="colorScale" priority="3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3">
    <cfRule type="colorScale" priority="3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3">
    <cfRule type="colorScale" priority="3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4">
    <cfRule type="colorScale" priority="3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4">
    <cfRule type="colorScale" priority="3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4">
    <cfRule type="colorScale" priority="3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0">
    <cfRule type="colorScale" priority="3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9">
    <cfRule type="colorScale" priority="3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9">
    <cfRule type="colorScale" priority="3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0">
    <cfRule type="colorScale" priority="3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6">
    <cfRule type="colorScale" priority="3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6">
    <cfRule type="colorScale" priority="3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6">
    <cfRule type="colorScale" priority="3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7">
    <cfRule type="colorScale" priority="3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7">
    <cfRule type="colorScale" priority="3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7">
    <cfRule type="colorScale" priority="3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8">
    <cfRule type="colorScale" priority="3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8">
    <cfRule type="colorScale" priority="3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8">
    <cfRule type="colorScale" priority="3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9">
    <cfRule type="colorScale" priority="3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9">
    <cfRule type="colorScale" priority="3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9">
    <cfRule type="colorScale" priority="3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0">
    <cfRule type="colorScale" priority="3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0">
    <cfRule type="colorScale" priority="3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0">
    <cfRule type="colorScale" priority="3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5:D95 C96:C98">
    <cfRule type="colorScale" priority="3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5:D95 C96:C100">
    <cfRule type="colorScale" priority="3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:D89 C90:C92">
    <cfRule type="colorScale" priority="3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:D89 C90:C94">
    <cfRule type="colorScale" priority="3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">
    <cfRule type="colorScale" priority="3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8">
    <cfRule type="colorScale" priority="3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9">
    <cfRule type="colorScale" priority="3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0">
    <cfRule type="colorScale" priority="3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1">
    <cfRule type="colorScale" priority="3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2">
    <cfRule type="colorScale" priority="3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3">
    <cfRule type="colorScale" priority="3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4">
    <cfRule type="colorScale" priority="3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5">
    <cfRule type="colorScale" priority="3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6">
    <cfRule type="colorScale" priority="3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7">
    <cfRule type="colorScale" priority="3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8">
    <cfRule type="colorScale" priority="3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99">
    <cfRule type="colorScale" priority="3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00">
    <cfRule type="colorScale" priority="3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6">
    <cfRule type="colorScale" priority="3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5">
    <cfRule type="colorScale" priority="3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5">
    <cfRule type="colorScale" priority="3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6">
    <cfRule type="colorScale" priority="3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2">
    <cfRule type="colorScale" priority="3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2">
    <cfRule type="colorScale" priority="3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2">
    <cfRule type="colorScale" priority="3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3">
    <cfRule type="colorScale" priority="3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3">
    <cfRule type="colorScale" priority="3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3">
    <cfRule type="colorScale" priority="3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4">
    <cfRule type="colorScale" priority="3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4">
    <cfRule type="colorScale" priority="3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4">
    <cfRule type="colorScale" priority="3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5">
    <cfRule type="colorScale" priority="3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5">
    <cfRule type="colorScale" priority="3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5">
    <cfRule type="colorScale" priority="3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6">
    <cfRule type="colorScale" priority="3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6">
    <cfRule type="colorScale" priority="3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6">
    <cfRule type="colorScale" priority="3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2">
    <cfRule type="colorScale" priority="3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1">
    <cfRule type="colorScale" priority="3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1">
    <cfRule type="colorScale" priority="3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2">
    <cfRule type="colorScale" priority="3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8">
    <cfRule type="colorScale" priority="3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8">
    <cfRule type="colorScale" priority="3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8">
    <cfRule type="colorScale" priority="3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9">
    <cfRule type="colorScale" priority="3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9">
    <cfRule type="colorScale" priority="3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09">
    <cfRule type="colorScale" priority="3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0">
    <cfRule type="colorScale" priority="3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0">
    <cfRule type="colorScale" priority="3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0">
    <cfRule type="colorScale" priority="3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1">
    <cfRule type="colorScale" priority="3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1">
    <cfRule type="colorScale" priority="3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1">
    <cfRule type="colorScale" priority="3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2">
    <cfRule type="colorScale" priority="3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2">
    <cfRule type="colorScale" priority="3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2">
    <cfRule type="colorScale" priority="3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8">
    <cfRule type="colorScale" priority="3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7">
    <cfRule type="colorScale" priority="3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7">
    <cfRule type="colorScale" priority="3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8">
    <cfRule type="colorScale" priority="3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4">
    <cfRule type="colorScale" priority="3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4">
    <cfRule type="colorScale" priority="3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4">
    <cfRule type="colorScale" priority="3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5">
    <cfRule type="colorScale" priority="3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5">
    <cfRule type="colorScale" priority="3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5">
    <cfRule type="colorScale" priority="3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6">
    <cfRule type="colorScale" priority="3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6">
    <cfRule type="colorScale" priority="3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6">
    <cfRule type="colorScale" priority="3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7">
    <cfRule type="colorScale" priority="3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7">
    <cfRule type="colorScale" priority="3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7">
    <cfRule type="colorScale" priority="3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8">
    <cfRule type="colorScale" priority="3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8">
    <cfRule type="colorScale" priority="3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18">
    <cfRule type="colorScale" priority="3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4">
    <cfRule type="colorScale" priority="3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3">
    <cfRule type="colorScale" priority="3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3">
    <cfRule type="colorScale" priority="3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4">
    <cfRule type="colorScale" priority="3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0">
    <cfRule type="colorScale" priority="3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0">
    <cfRule type="colorScale" priority="3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0">
    <cfRule type="colorScale" priority="3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1">
    <cfRule type="colorScale" priority="3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1">
    <cfRule type="colorScale" priority="3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1">
    <cfRule type="colorScale" priority="3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2">
    <cfRule type="colorScale" priority="3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2">
    <cfRule type="colorScale" priority="3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2">
    <cfRule type="colorScale" priority="3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3">
    <cfRule type="colorScale" priority="3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3">
    <cfRule type="colorScale" priority="3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3">
    <cfRule type="colorScale" priority="3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4">
    <cfRule type="colorScale" priority="3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4">
    <cfRule type="colorScale" priority="3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4">
    <cfRule type="colorScale" priority="3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9:D119 C120:C122">
    <cfRule type="colorScale" priority="3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9:D119 C120:C124">
    <cfRule type="colorScale" priority="3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3:D113 C114:C116">
    <cfRule type="colorScale" priority="3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13:D113 C114:C118">
    <cfRule type="colorScale" priority="3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7:D107 C108:C110">
    <cfRule type="colorScale" priority="3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7:D107 C108:C112">
    <cfRule type="colorScale" priority="3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1:D101 C102:C104">
    <cfRule type="colorScale" priority="3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01:D101 C102:C106">
    <cfRule type="colorScale" priority="3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0">
    <cfRule type="colorScale" priority="3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9">
    <cfRule type="colorScale" priority="3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9">
    <cfRule type="colorScale" priority="3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0">
    <cfRule type="colorScale" priority="3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6">
    <cfRule type="colorScale" priority="3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6">
    <cfRule type="colorScale" priority="3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6">
    <cfRule type="colorScale" priority="3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7">
    <cfRule type="colorScale" priority="3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7">
    <cfRule type="colorScale" priority="3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7">
    <cfRule type="colorScale" priority="3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8">
    <cfRule type="colorScale" priority="3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8">
    <cfRule type="colorScale" priority="3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8">
    <cfRule type="colorScale" priority="3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9">
    <cfRule type="colorScale" priority="3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9">
    <cfRule type="colorScale" priority="3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9">
    <cfRule type="colorScale" priority="3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0">
    <cfRule type="colorScale" priority="3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0">
    <cfRule type="colorScale" priority="3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0">
    <cfRule type="colorScale" priority="3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6">
    <cfRule type="colorScale" priority="3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5">
    <cfRule type="colorScale" priority="3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5">
    <cfRule type="colorScale" priority="3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6">
    <cfRule type="colorScale" priority="3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2">
    <cfRule type="colorScale" priority="3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2">
    <cfRule type="colorScale" priority="3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2">
    <cfRule type="colorScale" priority="3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3">
    <cfRule type="colorScale" priority="3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3">
    <cfRule type="colorScale" priority="3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3">
    <cfRule type="colorScale" priority="3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4">
    <cfRule type="colorScale" priority="3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4">
    <cfRule type="colorScale" priority="3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4">
    <cfRule type="colorScale" priority="3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5">
    <cfRule type="colorScale" priority="3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5">
    <cfRule type="colorScale" priority="3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5">
    <cfRule type="colorScale" priority="3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6">
    <cfRule type="colorScale" priority="3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6">
    <cfRule type="colorScale" priority="3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6">
    <cfRule type="colorScale" priority="3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2">
    <cfRule type="colorScale" priority="3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1">
    <cfRule type="colorScale" priority="3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1">
    <cfRule type="colorScale" priority="3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2">
    <cfRule type="colorScale" priority="3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8">
    <cfRule type="colorScale" priority="3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8">
    <cfRule type="colorScale" priority="3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8">
    <cfRule type="colorScale" priority="3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9">
    <cfRule type="colorScale" priority="3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9">
    <cfRule type="colorScale" priority="3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9">
    <cfRule type="colorScale" priority="3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0">
    <cfRule type="colorScale" priority="3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0">
    <cfRule type="colorScale" priority="3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0">
    <cfRule type="colorScale" priority="3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1">
    <cfRule type="colorScale" priority="3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1">
    <cfRule type="colorScale" priority="3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1">
    <cfRule type="colorScale" priority="3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2">
    <cfRule type="colorScale" priority="3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2">
    <cfRule type="colorScale" priority="3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2">
    <cfRule type="colorScale" priority="3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8">
    <cfRule type="colorScale" priority="3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7">
    <cfRule type="colorScale" priority="3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7">
    <cfRule type="colorScale" priority="3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8">
    <cfRule type="colorScale" priority="3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4">
    <cfRule type="colorScale" priority="3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4">
    <cfRule type="colorScale" priority="3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4">
    <cfRule type="colorScale" priority="3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5">
    <cfRule type="colorScale" priority="3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5">
    <cfRule type="colorScale" priority="3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5">
    <cfRule type="colorScale" priority="3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6">
    <cfRule type="colorScale" priority="3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6">
    <cfRule type="colorScale" priority="3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6">
    <cfRule type="colorScale" priority="3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7">
    <cfRule type="colorScale" priority="3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7">
    <cfRule type="colorScale" priority="3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7">
    <cfRule type="colorScale" priority="3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8">
    <cfRule type="colorScale" priority="3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8">
    <cfRule type="colorScale" priority="3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48">
    <cfRule type="colorScale" priority="3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3:D143 C144:C146">
    <cfRule type="colorScale" priority="3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3:D143 C144:C148">
    <cfRule type="colorScale" priority="3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7:D137 C138:C140">
    <cfRule type="colorScale" priority="3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7:D137 C138:C142">
    <cfRule type="colorScale" priority="3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1:D131 C132:C134">
    <cfRule type="colorScale" priority="3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31:D131 C132:C136">
    <cfRule type="colorScale" priority="3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5:D125 C126:C128">
    <cfRule type="colorScale" priority="3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5:D125 C126:C130">
    <cfRule type="colorScale" priority="3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54">
    <cfRule type="colorScale" priority="3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53">
    <cfRule type="colorScale" priority="3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53">
    <cfRule type="colorScale" priority="3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54">
    <cfRule type="colorScale" priority="3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0">
    <cfRule type="colorScale" priority="3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0">
    <cfRule type="colorScale" priority="3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0">
    <cfRule type="colorScale" priority="3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1">
    <cfRule type="colorScale" priority="3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1">
    <cfRule type="colorScale" priority="3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1">
    <cfRule type="colorScale" priority="3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2">
    <cfRule type="colorScale" priority="3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2">
    <cfRule type="colorScale" priority="3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2">
    <cfRule type="colorScale" priority="3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3">
    <cfRule type="colorScale" priority="3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3">
    <cfRule type="colorScale" priority="3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3">
    <cfRule type="colorScale" priority="3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4">
    <cfRule type="colorScale" priority="3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4">
    <cfRule type="colorScale" priority="3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4">
    <cfRule type="colorScale" priority="3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0">
    <cfRule type="colorScale" priority="3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59">
    <cfRule type="colorScale" priority="3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59">
    <cfRule type="colorScale" priority="3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0">
    <cfRule type="colorScale" priority="3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6">
    <cfRule type="colorScale" priority="3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6">
    <cfRule type="colorScale" priority="3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6">
    <cfRule type="colorScale" priority="3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7">
    <cfRule type="colorScale" priority="3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7">
    <cfRule type="colorScale" priority="3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7">
    <cfRule type="colorScale" priority="3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8">
    <cfRule type="colorScale" priority="3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8">
    <cfRule type="colorScale" priority="3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8">
    <cfRule type="colorScale" priority="3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9">
    <cfRule type="colorScale" priority="3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9">
    <cfRule type="colorScale" priority="3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59">
    <cfRule type="colorScale" priority="3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0">
    <cfRule type="colorScale" priority="3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0">
    <cfRule type="colorScale" priority="3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0">
    <cfRule type="colorScale" priority="3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6">
    <cfRule type="colorScale" priority="3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5">
    <cfRule type="colorScale" priority="3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5">
    <cfRule type="colorScale" priority="3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6">
    <cfRule type="colorScale" priority="3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2">
    <cfRule type="colorScale" priority="3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2">
    <cfRule type="colorScale" priority="3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2">
    <cfRule type="colorScale" priority="3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3">
    <cfRule type="colorScale" priority="3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3">
    <cfRule type="colorScale" priority="3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3">
    <cfRule type="colorScale" priority="3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4">
    <cfRule type="colorScale" priority="3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4">
    <cfRule type="colorScale" priority="3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4">
    <cfRule type="colorScale" priority="3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5">
    <cfRule type="colorScale" priority="3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5">
    <cfRule type="colorScale" priority="3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5">
    <cfRule type="colorScale" priority="3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6">
    <cfRule type="colorScale" priority="3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6">
    <cfRule type="colorScale" priority="3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6">
    <cfRule type="colorScale" priority="3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2">
    <cfRule type="colorScale" priority="3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1">
    <cfRule type="colorScale" priority="3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1">
    <cfRule type="colorScale" priority="3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2">
    <cfRule type="colorScale" priority="3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8">
    <cfRule type="colorScale" priority="3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8">
    <cfRule type="colorScale" priority="3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8">
    <cfRule type="colorScale" priority="3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9">
    <cfRule type="colorScale" priority="3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9">
    <cfRule type="colorScale" priority="3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9">
    <cfRule type="colorScale" priority="3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0">
    <cfRule type="colorScale" priority="3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0">
    <cfRule type="colorScale" priority="3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0">
    <cfRule type="colorScale" priority="3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1">
    <cfRule type="colorScale" priority="3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1">
    <cfRule type="colorScale" priority="3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1">
    <cfRule type="colorScale" priority="3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2">
    <cfRule type="colorScale" priority="3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2">
    <cfRule type="colorScale" priority="3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2">
    <cfRule type="colorScale" priority="3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7:D167 C168:C170">
    <cfRule type="colorScale" priority="3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7:D167 C168:C172">
    <cfRule type="colorScale" priority="3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1:D161 C162:C164">
    <cfRule type="colorScale" priority="3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1:D161 C162:C166">
    <cfRule type="colorScale" priority="3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55:D155 C156:C158">
    <cfRule type="colorScale" priority="3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55:D155 C156:C160">
    <cfRule type="colorScale" priority="3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9:D149 C150:C152">
    <cfRule type="colorScale" priority="3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49:D149 C150:C154">
    <cfRule type="colorScale" priority="3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8">
    <cfRule type="colorScale" priority="3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7">
    <cfRule type="colorScale" priority="3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7">
    <cfRule type="colorScale" priority="3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8">
    <cfRule type="colorScale" priority="3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4">
    <cfRule type="colorScale" priority="3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4">
    <cfRule type="colorScale" priority="3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4">
    <cfRule type="colorScale" priority="3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5">
    <cfRule type="colorScale" priority="3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5">
    <cfRule type="colorScale" priority="3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5">
    <cfRule type="colorScale" priority="3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6">
    <cfRule type="colorScale" priority="3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6">
    <cfRule type="colorScale" priority="3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6">
    <cfRule type="colorScale" priority="3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7">
    <cfRule type="colorScale" priority="3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7">
    <cfRule type="colorScale" priority="3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7">
    <cfRule type="colorScale" priority="3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8">
    <cfRule type="colorScale" priority="3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8">
    <cfRule type="colorScale" priority="3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8">
    <cfRule type="colorScale" priority="3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4">
    <cfRule type="colorScale" priority="3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3">
    <cfRule type="colorScale" priority="3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3">
    <cfRule type="colorScale" priority="3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4">
    <cfRule type="colorScale" priority="3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0">
    <cfRule type="colorScale" priority="3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0">
    <cfRule type="colorScale" priority="3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0">
    <cfRule type="colorScale" priority="3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1">
    <cfRule type="colorScale" priority="3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1">
    <cfRule type="colorScale" priority="3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1">
    <cfRule type="colorScale" priority="3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2">
    <cfRule type="colorScale" priority="3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2">
    <cfRule type="colorScale" priority="3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2">
    <cfRule type="colorScale" priority="3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3">
    <cfRule type="colorScale" priority="3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3">
    <cfRule type="colorScale" priority="3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3">
    <cfRule type="colorScale" priority="3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4">
    <cfRule type="colorScale" priority="3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4">
    <cfRule type="colorScale" priority="3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4">
    <cfRule type="colorScale" priority="3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0">
    <cfRule type="colorScale" priority="3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9">
    <cfRule type="colorScale" priority="3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9">
    <cfRule type="colorScale" priority="3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0">
    <cfRule type="colorScale" priority="3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6">
    <cfRule type="colorScale" priority="30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6">
    <cfRule type="colorScale" priority="30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6">
    <cfRule type="colorScale" priority="30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7">
    <cfRule type="colorScale" priority="30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7">
    <cfRule type="colorScale" priority="30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7">
    <cfRule type="colorScale" priority="30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8">
    <cfRule type="colorScale" priority="30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8">
    <cfRule type="colorScale" priority="30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8">
    <cfRule type="colorScale" priority="30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9">
    <cfRule type="colorScale" priority="30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9">
    <cfRule type="colorScale" priority="30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9">
    <cfRule type="colorScale" priority="30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0">
    <cfRule type="colorScale" priority="30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0">
    <cfRule type="colorScale" priority="30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0">
    <cfRule type="colorScale" priority="30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6">
    <cfRule type="colorScale" priority="30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5">
    <cfRule type="colorScale" priority="30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5">
    <cfRule type="colorScale" priority="30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6">
    <cfRule type="colorScale" priority="30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2">
    <cfRule type="colorScale" priority="30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2">
    <cfRule type="colorScale" priority="30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2">
    <cfRule type="colorScale" priority="30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3">
    <cfRule type="colorScale" priority="30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3">
    <cfRule type="colorScale" priority="30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3">
    <cfRule type="colorScale" priority="30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4">
    <cfRule type="colorScale" priority="30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4">
    <cfRule type="colorScale" priority="30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4">
    <cfRule type="colorScale" priority="30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5">
    <cfRule type="colorScale" priority="30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5">
    <cfRule type="colorScale" priority="30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5">
    <cfRule type="colorScale" priority="30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6">
    <cfRule type="colorScale" priority="30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6">
    <cfRule type="colorScale" priority="30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6">
    <cfRule type="colorScale" priority="30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1:D191 C192:C194">
    <cfRule type="colorScale" priority="3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1:D191 C192:C196">
    <cfRule type="colorScale" priority="3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5:D185 C186:C188">
    <cfRule type="colorScale" priority="3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5:D185 C186:C190">
    <cfRule type="colorScale" priority="3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9:D179 C180:C182">
    <cfRule type="colorScale" priority="3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9:D179 C180:C184">
    <cfRule type="colorScale" priority="3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3:D173 C174:C176">
    <cfRule type="colorScale" priority="3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73:D173 C174:C178">
    <cfRule type="colorScale" priority="3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2">
    <cfRule type="colorScale" priority="30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1">
    <cfRule type="colorScale" priority="30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1">
    <cfRule type="colorScale" priority="30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2">
    <cfRule type="colorScale" priority="30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8">
    <cfRule type="colorScale" priority="30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8">
    <cfRule type="colorScale" priority="30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8">
    <cfRule type="colorScale" priority="30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9">
    <cfRule type="colorScale" priority="30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9">
    <cfRule type="colorScale" priority="30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9">
    <cfRule type="colorScale" priority="30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0">
    <cfRule type="colorScale" priority="30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0">
    <cfRule type="colorScale" priority="30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0">
    <cfRule type="colorScale" priority="30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1">
    <cfRule type="colorScale" priority="30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1">
    <cfRule type="colorScale" priority="30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1">
    <cfRule type="colorScale" priority="30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2">
    <cfRule type="colorScale" priority="30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2">
    <cfRule type="colorScale" priority="30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2">
    <cfRule type="colorScale" priority="30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8">
    <cfRule type="colorScale" priority="30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7">
    <cfRule type="colorScale" priority="30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7">
    <cfRule type="colorScale" priority="30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8">
    <cfRule type="colorScale" priority="30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4">
    <cfRule type="colorScale" priority="30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4">
    <cfRule type="colorScale" priority="30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4">
    <cfRule type="colorScale" priority="30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5">
    <cfRule type="colorScale" priority="30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5">
    <cfRule type="colorScale" priority="30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5">
    <cfRule type="colorScale" priority="30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6">
    <cfRule type="colorScale" priority="30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6">
    <cfRule type="colorScale" priority="30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6">
    <cfRule type="colorScale" priority="30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7">
    <cfRule type="colorScale" priority="30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7">
    <cfRule type="colorScale" priority="30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7">
    <cfRule type="colorScale" priority="30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8">
    <cfRule type="colorScale" priority="30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8">
    <cfRule type="colorScale" priority="30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08">
    <cfRule type="colorScale" priority="30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14">
    <cfRule type="colorScale" priority="30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13">
    <cfRule type="colorScale" priority="30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13">
    <cfRule type="colorScale" priority="30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14">
    <cfRule type="colorScale" priority="30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0">
    <cfRule type="colorScale" priority="30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0">
    <cfRule type="colorScale" priority="30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0">
    <cfRule type="colorScale" priority="30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1">
    <cfRule type="colorScale" priority="30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1">
    <cfRule type="colorScale" priority="30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1">
    <cfRule type="colorScale" priority="30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2">
    <cfRule type="colorScale" priority="30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2">
    <cfRule type="colorScale" priority="30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2">
    <cfRule type="colorScale" priority="30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3">
    <cfRule type="colorScale" priority="30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3">
    <cfRule type="colorScale" priority="30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3">
    <cfRule type="colorScale" priority="30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4">
    <cfRule type="colorScale" priority="30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4">
    <cfRule type="colorScale" priority="30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4">
    <cfRule type="colorScale" priority="30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0">
    <cfRule type="colorScale" priority="30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19">
    <cfRule type="colorScale" priority="29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19">
    <cfRule type="colorScale" priority="29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0">
    <cfRule type="colorScale" priority="29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6">
    <cfRule type="colorScale" priority="29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6">
    <cfRule type="colorScale" priority="29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6">
    <cfRule type="colorScale" priority="29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7">
    <cfRule type="colorScale" priority="29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7">
    <cfRule type="colorScale" priority="29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7">
    <cfRule type="colorScale" priority="29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8">
    <cfRule type="colorScale" priority="29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8">
    <cfRule type="colorScale" priority="29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8">
    <cfRule type="colorScale" priority="29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9">
    <cfRule type="colorScale" priority="29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9">
    <cfRule type="colorScale" priority="29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19">
    <cfRule type="colorScale" priority="29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0">
    <cfRule type="colorScale" priority="29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0">
    <cfRule type="colorScale" priority="29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0">
    <cfRule type="colorScale" priority="29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15:D215 C216:C218">
    <cfRule type="colorScale" priority="30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15:D215 C216:C220">
    <cfRule type="colorScale" priority="30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9:D209 C210:C212">
    <cfRule type="colorScale" priority="30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9:D209 C210:C214">
    <cfRule type="colorScale" priority="30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3:D203 C204:C206">
    <cfRule type="colorScale" priority="30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03:D203 C204:C208">
    <cfRule type="colorScale" priority="30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7:D197 C198:C200">
    <cfRule type="colorScale" priority="30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97:D197 C198:C202">
    <cfRule type="colorScale" priority="30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21:D221 C222 C224:C226 C229 B222:B244">
    <cfRule type="colorScale" priority="29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8">
    <cfRule type="colorScale" priority="29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3">
    <cfRule type="colorScale" priority="29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7">
    <cfRule type="colorScale" priority="29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21:D221 C222:C229 B222:B244">
    <cfRule type="colorScale" priority="29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3">
    <cfRule type="colorScale" priority="29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7">
    <cfRule type="colorScale" priority="29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8">
    <cfRule type="colorScale" priority="29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21:B244">
    <cfRule type="colorScale" priority="29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93:B316">
    <cfRule type="colorScale" priority="29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2">
    <cfRule type="colorScale" priority="29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2">
    <cfRule type="colorScale" priority="29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2">
    <cfRule type="colorScale" priority="29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3">
    <cfRule type="colorScale" priority="29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3">
    <cfRule type="colorScale" priority="29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3">
    <cfRule type="colorScale" priority="29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4">
    <cfRule type="colorScale" priority="29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4">
    <cfRule type="colorScale" priority="29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4">
    <cfRule type="colorScale" priority="29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5">
    <cfRule type="colorScale" priority="29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5">
    <cfRule type="colorScale" priority="29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5">
    <cfRule type="colorScale" priority="29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6">
    <cfRule type="colorScale" priority="29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6">
    <cfRule type="colorScale" priority="29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6">
    <cfRule type="colorScale" priority="29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7">
    <cfRule type="colorScale" priority="29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2">
    <cfRule type="colorScale" priority="29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6">
    <cfRule type="colorScale" priority="29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2">
    <cfRule type="colorScale" priority="29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6">
    <cfRule type="colorScale" priority="29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7">
    <cfRule type="colorScale" priority="29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8">
    <cfRule type="colorScale" priority="29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8">
    <cfRule type="colorScale" priority="29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8">
    <cfRule type="colorScale" priority="29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9">
    <cfRule type="colorScale" priority="29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9">
    <cfRule type="colorScale" priority="29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9">
    <cfRule type="colorScale" priority="29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0">
    <cfRule type="colorScale" priority="29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0">
    <cfRule type="colorScale" priority="29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0">
    <cfRule type="colorScale" priority="29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1">
    <cfRule type="colorScale" priority="29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1">
    <cfRule type="colorScale" priority="29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1">
    <cfRule type="colorScale" priority="29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2">
    <cfRule type="colorScale" priority="29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2">
    <cfRule type="colorScale" priority="29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2">
    <cfRule type="colorScale" priority="29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3">
    <cfRule type="colorScale" priority="29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2">
    <cfRule type="colorScale" priority="29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2">
    <cfRule type="colorScale" priority="29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3">
    <cfRule type="colorScale" priority="29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4">
    <cfRule type="colorScale" priority="29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4">
    <cfRule type="colorScale" priority="29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4">
    <cfRule type="colorScale" priority="29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5">
    <cfRule type="colorScale" priority="29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5">
    <cfRule type="colorScale" priority="29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5">
    <cfRule type="colorScale" priority="29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6">
    <cfRule type="colorScale" priority="29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6">
    <cfRule type="colorScale" priority="29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6">
    <cfRule type="colorScale" priority="29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7">
    <cfRule type="colorScale" priority="29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7">
    <cfRule type="colorScale" priority="29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7">
    <cfRule type="colorScale" priority="29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8">
    <cfRule type="colorScale" priority="29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8">
    <cfRule type="colorScale" priority="29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8">
    <cfRule type="colorScale" priority="29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9">
    <cfRule type="colorScale" priority="29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8">
    <cfRule type="colorScale" priority="29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8">
    <cfRule type="colorScale" priority="29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9">
    <cfRule type="colorScale" priority="29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0">
    <cfRule type="colorScale" priority="29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0">
    <cfRule type="colorScale" priority="29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0">
    <cfRule type="colorScale" priority="28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1">
    <cfRule type="colorScale" priority="28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1">
    <cfRule type="colorScale" priority="28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1">
    <cfRule type="colorScale" priority="28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2">
    <cfRule type="colorScale" priority="28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2">
    <cfRule type="colorScale" priority="28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2">
    <cfRule type="colorScale" priority="28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3">
    <cfRule type="colorScale" priority="28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3">
    <cfRule type="colorScale" priority="28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3">
    <cfRule type="colorScale" priority="28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4">
    <cfRule type="colorScale" priority="28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4">
    <cfRule type="colorScale" priority="28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4">
    <cfRule type="colorScale" priority="28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45:C245 D239 C244 C246:C247 B246:B292">
    <cfRule type="colorScale" priority="29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45:C245 D239 C244 C246:C249 B246:B292">
    <cfRule type="colorScale" priority="29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45:B292">
    <cfRule type="colorScale" priority="29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8:C241 D233">
    <cfRule type="colorScale" priority="29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8:C243 D233">
    <cfRule type="colorScale" priority="29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0:C231 D227 C233:C235">
    <cfRule type="colorScale" priority="29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30:C237 D227">
    <cfRule type="colorScale" priority="29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55">
    <cfRule type="colorScale" priority="28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54">
    <cfRule type="colorScale" priority="28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54">
    <cfRule type="colorScale" priority="28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55">
    <cfRule type="colorScale" priority="28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6">
    <cfRule type="colorScale" priority="28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6">
    <cfRule type="colorScale" priority="28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6">
    <cfRule type="colorScale" priority="28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7">
    <cfRule type="colorScale" priority="28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7">
    <cfRule type="colorScale" priority="28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7">
    <cfRule type="colorScale" priority="28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8">
    <cfRule type="colorScale" priority="28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8">
    <cfRule type="colorScale" priority="28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8">
    <cfRule type="colorScale" priority="28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9">
    <cfRule type="colorScale" priority="28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9">
    <cfRule type="colorScale" priority="28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9">
    <cfRule type="colorScale" priority="28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0">
    <cfRule type="colorScale" priority="28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0">
    <cfRule type="colorScale" priority="28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0">
    <cfRule type="colorScale" priority="28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1">
    <cfRule type="colorScale" priority="28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0">
    <cfRule type="colorScale" priority="28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0">
    <cfRule type="colorScale" priority="28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1">
    <cfRule type="colorScale" priority="28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2">
    <cfRule type="colorScale" priority="28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2">
    <cfRule type="colorScale" priority="28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2">
    <cfRule type="colorScale" priority="28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3">
    <cfRule type="colorScale" priority="28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3">
    <cfRule type="colorScale" priority="28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3">
    <cfRule type="colorScale" priority="28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4">
    <cfRule type="colorScale" priority="28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4">
    <cfRule type="colorScale" priority="28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4">
    <cfRule type="colorScale" priority="28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5">
    <cfRule type="colorScale" priority="28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5">
    <cfRule type="colorScale" priority="28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5">
    <cfRule type="colorScale" priority="28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6">
    <cfRule type="colorScale" priority="28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6">
    <cfRule type="colorScale" priority="28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6">
    <cfRule type="colorScale" priority="28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7">
    <cfRule type="colorScale" priority="28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6">
    <cfRule type="colorScale" priority="28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6">
    <cfRule type="colorScale" priority="28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7">
    <cfRule type="colorScale" priority="28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8">
    <cfRule type="colorScale" priority="28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8">
    <cfRule type="colorScale" priority="28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8">
    <cfRule type="colorScale" priority="28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9">
    <cfRule type="colorScale" priority="28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9">
    <cfRule type="colorScale" priority="28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9">
    <cfRule type="colorScale" priority="28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0">
    <cfRule type="colorScale" priority="28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0">
    <cfRule type="colorScale" priority="28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0">
    <cfRule type="colorScale" priority="28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1">
    <cfRule type="colorScale" priority="28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1">
    <cfRule type="colorScale" priority="28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1">
    <cfRule type="colorScale" priority="28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2">
    <cfRule type="colorScale" priority="28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2">
    <cfRule type="colorScale" priority="28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2">
    <cfRule type="colorScale" priority="28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3">
    <cfRule type="colorScale" priority="28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2">
    <cfRule type="colorScale" priority="28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2">
    <cfRule type="colorScale" priority="28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3">
    <cfRule type="colorScale" priority="28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4">
    <cfRule type="colorScale" priority="28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4">
    <cfRule type="colorScale" priority="28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4">
    <cfRule type="colorScale" priority="28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5">
    <cfRule type="colorScale" priority="28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5">
    <cfRule type="colorScale" priority="28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5">
    <cfRule type="colorScale" priority="28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6">
    <cfRule type="colorScale" priority="28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6">
    <cfRule type="colorScale" priority="28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6">
    <cfRule type="colorScale" priority="28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7">
    <cfRule type="colorScale" priority="28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7">
    <cfRule type="colorScale" priority="28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7">
    <cfRule type="colorScale" priority="28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8">
    <cfRule type="colorScale" priority="28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8">
    <cfRule type="colorScale" priority="28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8">
    <cfRule type="colorScale" priority="28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8:C271 D263">
    <cfRule type="colorScale" priority="28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8:C273 D263">
    <cfRule type="colorScale" priority="28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2:C265 D257">
    <cfRule type="colorScale" priority="28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62:C267 D257">
    <cfRule type="colorScale" priority="28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56:C259 D251">
    <cfRule type="colorScale" priority="29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56:C261 D251">
    <cfRule type="colorScale" priority="29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50:C253 D245">
    <cfRule type="colorScale" priority="29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50:C255 D245">
    <cfRule type="colorScale" priority="29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9">
    <cfRule type="colorScale" priority="27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8">
    <cfRule type="colorScale" priority="27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8">
    <cfRule type="colorScale" priority="27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9">
    <cfRule type="colorScale" priority="27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0">
    <cfRule type="colorScale" priority="27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0">
    <cfRule type="colorScale" priority="27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0">
    <cfRule type="colorScale" priority="27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1">
    <cfRule type="colorScale" priority="27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1">
    <cfRule type="colorScale" priority="27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1">
    <cfRule type="colorScale" priority="27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2">
    <cfRule type="colorScale" priority="27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2">
    <cfRule type="colorScale" priority="27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2">
    <cfRule type="colorScale" priority="27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3">
    <cfRule type="colorScale" priority="27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3">
    <cfRule type="colorScale" priority="27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3">
    <cfRule type="colorScale" priority="27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4">
    <cfRule type="colorScale" priority="27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4">
    <cfRule type="colorScale" priority="27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4">
    <cfRule type="colorScale" priority="27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85">
    <cfRule type="colorScale" priority="27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84">
    <cfRule type="colorScale" priority="27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84">
    <cfRule type="colorScale" priority="27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85">
    <cfRule type="colorScale" priority="27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6">
    <cfRule type="colorScale" priority="27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6">
    <cfRule type="colorScale" priority="27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6">
    <cfRule type="colorScale" priority="27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7">
    <cfRule type="colorScale" priority="27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7">
    <cfRule type="colorScale" priority="27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7">
    <cfRule type="colorScale" priority="27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8">
    <cfRule type="colorScale" priority="27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8">
    <cfRule type="colorScale" priority="27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8">
    <cfRule type="colorScale" priority="27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9">
    <cfRule type="colorScale" priority="27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9">
    <cfRule type="colorScale" priority="27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9">
    <cfRule type="colorScale" priority="27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0">
    <cfRule type="colorScale" priority="27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0">
    <cfRule type="colorScale" priority="27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0">
    <cfRule type="colorScale" priority="27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1">
    <cfRule type="colorScale" priority="27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0">
    <cfRule type="colorScale" priority="27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0">
    <cfRule type="colorScale" priority="27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1">
    <cfRule type="colorScale" priority="27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2">
    <cfRule type="colorScale" priority="27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2">
    <cfRule type="colorScale" priority="27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2">
    <cfRule type="colorScale" priority="27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3">
    <cfRule type="colorScale" priority="27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3">
    <cfRule type="colorScale" priority="27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3">
    <cfRule type="colorScale" priority="27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4">
    <cfRule type="colorScale" priority="27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4">
    <cfRule type="colorScale" priority="27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4">
    <cfRule type="colorScale" priority="27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5">
    <cfRule type="colorScale" priority="27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5">
    <cfRule type="colorScale" priority="27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5">
    <cfRule type="colorScale" priority="27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6">
    <cfRule type="colorScale" priority="27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6">
    <cfRule type="colorScale" priority="27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6">
    <cfRule type="colorScale" priority="27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7">
    <cfRule type="colorScale" priority="27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6">
    <cfRule type="colorScale" priority="27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6">
    <cfRule type="colorScale" priority="27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7">
    <cfRule type="colorScale" priority="27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8">
    <cfRule type="colorScale" priority="27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8">
    <cfRule type="colorScale" priority="27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8">
    <cfRule type="colorScale" priority="27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9">
    <cfRule type="colorScale" priority="27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9">
    <cfRule type="colorScale" priority="27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89">
    <cfRule type="colorScale" priority="27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0">
    <cfRule type="colorScale" priority="27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0">
    <cfRule type="colorScale" priority="27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0">
    <cfRule type="colorScale" priority="27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1">
    <cfRule type="colorScale" priority="27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1">
    <cfRule type="colorScale" priority="27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1">
    <cfRule type="colorScale" priority="27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2">
    <cfRule type="colorScale" priority="27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2">
    <cfRule type="colorScale" priority="27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2">
    <cfRule type="colorScale" priority="27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2:C295 D287">
    <cfRule type="colorScale" priority="27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2:C297 D287">
    <cfRule type="colorScale" priority="28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86:C289 D281">
    <cfRule type="colorScale" priority="28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86:C291 D281">
    <cfRule type="colorScale" priority="28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80:C283 D275">
    <cfRule type="colorScale" priority="28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80:C285 D275">
    <cfRule type="colorScale" priority="28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4:C277 D269">
    <cfRule type="colorScale" priority="28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74:C279 D269">
    <cfRule type="colorScale" priority="28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3">
    <cfRule type="colorScale" priority="27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2">
    <cfRule type="colorScale" priority="27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2">
    <cfRule type="colorScale" priority="27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3">
    <cfRule type="colorScale" priority="27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4">
    <cfRule type="colorScale" priority="27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4">
    <cfRule type="colorScale" priority="27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4">
    <cfRule type="colorScale" priority="27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5">
    <cfRule type="colorScale" priority="27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5">
    <cfRule type="colorScale" priority="27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5">
    <cfRule type="colorScale" priority="27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6">
    <cfRule type="colorScale" priority="27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6">
    <cfRule type="colorScale" priority="27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6">
    <cfRule type="colorScale" priority="27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7">
    <cfRule type="colorScale" priority="27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7">
    <cfRule type="colorScale" priority="27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7">
    <cfRule type="colorScale" priority="26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8">
    <cfRule type="colorScale" priority="26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8">
    <cfRule type="colorScale" priority="26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98">
    <cfRule type="colorScale" priority="26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9">
    <cfRule type="colorScale" priority="26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8">
    <cfRule type="colorScale" priority="26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8">
    <cfRule type="colorScale" priority="26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9">
    <cfRule type="colorScale" priority="26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0">
    <cfRule type="colorScale" priority="26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0">
    <cfRule type="colorScale" priority="26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0">
    <cfRule type="colorScale" priority="26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1">
    <cfRule type="colorScale" priority="26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1">
    <cfRule type="colorScale" priority="26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1">
    <cfRule type="colorScale" priority="26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2">
    <cfRule type="colorScale" priority="26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2">
    <cfRule type="colorScale" priority="26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2">
    <cfRule type="colorScale" priority="26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3">
    <cfRule type="colorScale" priority="26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3">
    <cfRule type="colorScale" priority="26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3">
    <cfRule type="colorScale" priority="26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4">
    <cfRule type="colorScale" priority="26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4">
    <cfRule type="colorScale" priority="26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4">
    <cfRule type="colorScale" priority="26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15">
    <cfRule type="colorScale" priority="26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14">
    <cfRule type="colorScale" priority="26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14">
    <cfRule type="colorScale" priority="26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15">
    <cfRule type="colorScale" priority="26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6">
    <cfRule type="colorScale" priority="26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6">
    <cfRule type="colorScale" priority="26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6">
    <cfRule type="colorScale" priority="26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7">
    <cfRule type="colorScale" priority="26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7">
    <cfRule type="colorScale" priority="26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7">
    <cfRule type="colorScale" priority="26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8">
    <cfRule type="colorScale" priority="26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8">
    <cfRule type="colorScale" priority="26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8">
    <cfRule type="colorScale" priority="26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9">
    <cfRule type="colorScale" priority="26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9">
    <cfRule type="colorScale" priority="26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09">
    <cfRule type="colorScale" priority="26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0">
    <cfRule type="colorScale" priority="26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0">
    <cfRule type="colorScale" priority="26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0">
    <cfRule type="colorScale" priority="26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1">
    <cfRule type="colorScale" priority="26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0">
    <cfRule type="colorScale" priority="26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0">
    <cfRule type="colorScale" priority="26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1">
    <cfRule type="colorScale" priority="26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2">
    <cfRule type="colorScale" priority="26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2">
    <cfRule type="colorScale" priority="26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2">
    <cfRule type="colorScale" priority="26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3">
    <cfRule type="colorScale" priority="26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3">
    <cfRule type="colorScale" priority="26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3">
    <cfRule type="colorScale" priority="26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4">
    <cfRule type="colorScale" priority="26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4">
    <cfRule type="colorScale" priority="26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4">
    <cfRule type="colorScale" priority="26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5">
    <cfRule type="colorScale" priority="26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5">
    <cfRule type="colorScale" priority="26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5">
    <cfRule type="colorScale" priority="26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6">
    <cfRule type="colorScale" priority="26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6">
    <cfRule type="colorScale" priority="26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6">
    <cfRule type="colorScale" priority="26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16:C319 D311">
    <cfRule type="colorScale" priority="27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16:C321 D311">
    <cfRule type="colorScale" priority="27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10:C313 D305">
    <cfRule type="colorScale" priority="27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10:C315 D305">
    <cfRule type="colorScale" priority="27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4:C307 D299">
    <cfRule type="colorScale" priority="27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04:C309 D299">
    <cfRule type="colorScale" priority="27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8:C301 D293">
    <cfRule type="colorScale" priority="27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98:C303 D293">
    <cfRule type="colorScale" priority="27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17:B340">
    <cfRule type="colorScale" priority="26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7">
    <cfRule type="colorScale" priority="26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6">
    <cfRule type="colorScale" priority="26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6">
    <cfRule type="colorScale" priority="26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7">
    <cfRule type="colorScale" priority="26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8">
    <cfRule type="colorScale" priority="26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8">
    <cfRule type="colorScale" priority="26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8">
    <cfRule type="colorScale" priority="26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9">
    <cfRule type="colorScale" priority="26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9">
    <cfRule type="colorScale" priority="26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19">
    <cfRule type="colorScale" priority="26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0">
    <cfRule type="colorScale" priority="26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0">
    <cfRule type="colorScale" priority="26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0">
    <cfRule type="colorScale" priority="26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1">
    <cfRule type="colorScale" priority="26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1">
    <cfRule type="colorScale" priority="26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1">
    <cfRule type="colorScale" priority="26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2">
    <cfRule type="colorScale" priority="26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2">
    <cfRule type="colorScale" priority="26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2">
    <cfRule type="colorScale" priority="26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3">
    <cfRule type="colorScale" priority="26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2">
    <cfRule type="colorScale" priority="26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2">
    <cfRule type="colorScale" priority="26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3">
    <cfRule type="colorScale" priority="26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4">
    <cfRule type="colorScale" priority="26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4">
    <cfRule type="colorScale" priority="26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4">
    <cfRule type="colorScale" priority="26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5">
    <cfRule type="colorScale" priority="26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5">
    <cfRule type="colorScale" priority="26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5">
    <cfRule type="colorScale" priority="26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6">
    <cfRule type="colorScale" priority="26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6">
    <cfRule type="colorScale" priority="25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6">
    <cfRule type="colorScale" priority="25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7">
    <cfRule type="colorScale" priority="25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7">
    <cfRule type="colorScale" priority="25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7">
    <cfRule type="colorScale" priority="25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8">
    <cfRule type="colorScale" priority="25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8">
    <cfRule type="colorScale" priority="25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8">
    <cfRule type="colorScale" priority="25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9">
    <cfRule type="colorScale" priority="25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8">
    <cfRule type="colorScale" priority="25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8">
    <cfRule type="colorScale" priority="25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9">
    <cfRule type="colorScale" priority="25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0">
    <cfRule type="colorScale" priority="25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0">
    <cfRule type="colorScale" priority="25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0">
    <cfRule type="colorScale" priority="25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1">
    <cfRule type="colorScale" priority="25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1">
    <cfRule type="colorScale" priority="25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1">
    <cfRule type="colorScale" priority="25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2">
    <cfRule type="colorScale" priority="25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2">
    <cfRule type="colorScale" priority="25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2">
    <cfRule type="colorScale" priority="25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3">
    <cfRule type="colorScale" priority="25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3">
    <cfRule type="colorScale" priority="25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3">
    <cfRule type="colorScale" priority="25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4">
    <cfRule type="colorScale" priority="25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4">
    <cfRule type="colorScale" priority="25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4">
    <cfRule type="colorScale" priority="25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45">
    <cfRule type="colorScale" priority="25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44">
    <cfRule type="colorScale" priority="25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44">
    <cfRule type="colorScale" priority="25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45">
    <cfRule type="colorScale" priority="25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6">
    <cfRule type="colorScale" priority="25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6">
    <cfRule type="colorScale" priority="25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6">
    <cfRule type="colorScale" priority="25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7">
    <cfRule type="colorScale" priority="25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7">
    <cfRule type="colorScale" priority="25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7">
    <cfRule type="colorScale" priority="25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8">
    <cfRule type="colorScale" priority="25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8">
    <cfRule type="colorScale" priority="25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8">
    <cfRule type="colorScale" priority="25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9">
    <cfRule type="colorScale" priority="25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9">
    <cfRule type="colorScale" priority="25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9">
    <cfRule type="colorScale" priority="25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0">
    <cfRule type="colorScale" priority="25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0">
    <cfRule type="colorScale" priority="25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0">
    <cfRule type="colorScale" priority="25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40:C343 D335">
    <cfRule type="colorScale" priority="26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40:C345 D335">
    <cfRule type="colorScale" priority="26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4:C337 D329">
    <cfRule type="colorScale" priority="26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4:C339 D329">
    <cfRule type="colorScale" priority="26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8:C331 D323">
    <cfRule type="colorScale" priority="26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8:C333 D323">
    <cfRule type="colorScale" priority="26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2:C325 D317">
    <cfRule type="colorScale" priority="26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2:C327 D317">
    <cfRule type="colorScale" priority="26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41:B460">
    <cfRule type="colorScale" priority="25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1">
    <cfRule type="colorScale" priority="25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0">
    <cfRule type="colorScale" priority="2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0">
    <cfRule type="colorScale" priority="2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1">
    <cfRule type="colorScale" priority="2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2">
    <cfRule type="colorScale" priority="2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2">
    <cfRule type="colorScale" priority="2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2">
    <cfRule type="colorScale" priority="2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3">
    <cfRule type="colorScale" priority="2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3">
    <cfRule type="colorScale" priority="2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3">
    <cfRule type="colorScale" priority="2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4">
    <cfRule type="colorScale" priority="2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4">
    <cfRule type="colorScale" priority="2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4">
    <cfRule type="colorScale" priority="2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5">
    <cfRule type="colorScale" priority="2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5">
    <cfRule type="colorScale" priority="2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5">
    <cfRule type="colorScale" priority="2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6">
    <cfRule type="colorScale" priority="2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6">
    <cfRule type="colorScale" priority="2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6">
    <cfRule type="colorScale" priority="2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7">
    <cfRule type="colorScale" priority="2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6">
    <cfRule type="colorScale" priority="2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6">
    <cfRule type="colorScale" priority="2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7">
    <cfRule type="colorScale" priority="2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8">
    <cfRule type="colorScale" priority="2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8">
    <cfRule type="colorScale" priority="2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8">
    <cfRule type="colorScale" priority="2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9">
    <cfRule type="colorScale" priority="2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9">
    <cfRule type="colorScale" priority="2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9">
    <cfRule type="colorScale" priority="2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0">
    <cfRule type="colorScale" priority="2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0">
    <cfRule type="colorScale" priority="2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0">
    <cfRule type="colorScale" priority="2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1">
    <cfRule type="colorScale" priority="2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1">
    <cfRule type="colorScale" priority="2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1">
    <cfRule type="colorScale" priority="2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2">
    <cfRule type="colorScale" priority="2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2">
    <cfRule type="colorScale" priority="2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2">
    <cfRule type="colorScale" priority="2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3">
    <cfRule type="colorScale" priority="2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2">
    <cfRule type="colorScale" priority="2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2">
    <cfRule type="colorScale" priority="2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3">
    <cfRule type="colorScale" priority="2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4">
    <cfRule type="colorScale" priority="2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4">
    <cfRule type="colorScale" priority="2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4">
    <cfRule type="colorScale" priority="2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5">
    <cfRule type="colorScale" priority="2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5">
    <cfRule type="colorScale" priority="2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5">
    <cfRule type="colorScale" priority="2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6">
    <cfRule type="colorScale" priority="2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6">
    <cfRule type="colorScale" priority="2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6">
    <cfRule type="colorScale" priority="2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7">
    <cfRule type="colorScale" priority="2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7">
    <cfRule type="colorScale" priority="2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7">
    <cfRule type="colorScale" priority="2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8">
    <cfRule type="colorScale" priority="2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8">
    <cfRule type="colorScale" priority="2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8">
    <cfRule type="colorScale" priority="2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9">
    <cfRule type="colorScale" priority="2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8">
    <cfRule type="colorScale" priority="2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8">
    <cfRule type="colorScale" priority="2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9">
    <cfRule type="colorScale" priority="2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0">
    <cfRule type="colorScale" priority="2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0">
    <cfRule type="colorScale" priority="2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0">
    <cfRule type="colorScale" priority="2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1">
    <cfRule type="colorScale" priority="2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1">
    <cfRule type="colorScale" priority="2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1">
    <cfRule type="colorScale" priority="2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2">
    <cfRule type="colorScale" priority="2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2">
    <cfRule type="colorScale" priority="2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2">
    <cfRule type="colorScale" priority="2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3">
    <cfRule type="colorScale" priority="2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3">
    <cfRule type="colorScale" priority="2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3">
    <cfRule type="colorScale" priority="2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4">
    <cfRule type="colorScale" priority="2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4">
    <cfRule type="colorScale" priority="2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4">
    <cfRule type="colorScale" priority="2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4:C367 D359">
    <cfRule type="colorScale" priority="2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64:C369 D359">
    <cfRule type="colorScale" priority="25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8:C361 D353">
    <cfRule type="colorScale" priority="25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8:C363 D353">
    <cfRule type="colorScale" priority="25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2:C355 D347">
    <cfRule type="colorScale" priority="25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52:C357 D347">
    <cfRule type="colorScale" priority="25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46:C349 D341">
    <cfRule type="colorScale" priority="25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46:C351 D341">
    <cfRule type="colorScale" priority="25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75">
    <cfRule type="colorScale" priority="2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74">
    <cfRule type="colorScale" priority="2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74">
    <cfRule type="colorScale" priority="2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75">
    <cfRule type="colorScale" priority="2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6">
    <cfRule type="colorScale" priority="2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6">
    <cfRule type="colorScale" priority="2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6">
    <cfRule type="colorScale" priority="2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7">
    <cfRule type="colorScale" priority="2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7">
    <cfRule type="colorScale" priority="2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7">
    <cfRule type="colorScale" priority="2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8">
    <cfRule type="colorScale" priority="2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8">
    <cfRule type="colorScale" priority="2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8">
    <cfRule type="colorScale" priority="2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9">
    <cfRule type="colorScale" priority="2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9">
    <cfRule type="colorScale" priority="2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9">
    <cfRule type="colorScale" priority="2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0">
    <cfRule type="colorScale" priority="2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0">
    <cfRule type="colorScale" priority="2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0">
    <cfRule type="colorScale" priority="2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1">
    <cfRule type="colorScale" priority="2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0">
    <cfRule type="colorScale" priority="2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0">
    <cfRule type="colorScale" priority="2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1">
    <cfRule type="colorScale" priority="2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2">
    <cfRule type="colorScale" priority="2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2">
    <cfRule type="colorScale" priority="2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2">
    <cfRule type="colorScale" priority="2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3">
    <cfRule type="colorScale" priority="2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3">
    <cfRule type="colorScale" priority="2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3">
    <cfRule type="colorScale" priority="2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4">
    <cfRule type="colorScale" priority="2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4">
    <cfRule type="colorScale" priority="2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4">
    <cfRule type="colorScale" priority="2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5">
    <cfRule type="colorScale" priority="2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5">
    <cfRule type="colorScale" priority="2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5">
    <cfRule type="colorScale" priority="2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6">
    <cfRule type="colorScale" priority="2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6">
    <cfRule type="colorScale" priority="2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6">
    <cfRule type="colorScale" priority="2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7">
    <cfRule type="colorScale" priority="2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6">
    <cfRule type="colorScale" priority="2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6">
    <cfRule type="colorScale" priority="2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7">
    <cfRule type="colorScale" priority="2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8">
    <cfRule type="colorScale" priority="2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8">
    <cfRule type="colorScale" priority="2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8">
    <cfRule type="colorScale" priority="2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9">
    <cfRule type="colorScale" priority="2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9">
    <cfRule type="colorScale" priority="2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9">
    <cfRule type="colorScale" priority="2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0">
    <cfRule type="colorScale" priority="2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0">
    <cfRule type="colorScale" priority="2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0">
    <cfRule type="colorScale" priority="2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1">
    <cfRule type="colorScale" priority="2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1">
    <cfRule type="colorScale" priority="2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1">
    <cfRule type="colorScale" priority="2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2">
    <cfRule type="colorScale" priority="2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2">
    <cfRule type="colorScale" priority="2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2">
    <cfRule type="colorScale" priority="2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3">
    <cfRule type="colorScale" priority="2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2">
    <cfRule type="colorScale" priority="2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2">
    <cfRule type="colorScale" priority="2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3">
    <cfRule type="colorScale" priority="2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4">
    <cfRule type="colorScale" priority="2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4">
    <cfRule type="colorScale" priority="2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4">
    <cfRule type="colorScale" priority="2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5">
    <cfRule type="colorScale" priority="2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5">
    <cfRule type="colorScale" priority="2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5">
    <cfRule type="colorScale" priority="2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6">
    <cfRule type="colorScale" priority="2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6">
    <cfRule type="colorScale" priority="2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6">
    <cfRule type="colorScale" priority="2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7">
    <cfRule type="colorScale" priority="2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7">
    <cfRule type="colorScale" priority="2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7">
    <cfRule type="colorScale" priority="2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8">
    <cfRule type="colorScale" priority="2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8">
    <cfRule type="colorScale" priority="2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8">
    <cfRule type="colorScale" priority="2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8:C391 D383">
    <cfRule type="colorScale" priority="2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8:C393 D383">
    <cfRule type="colorScale" priority="2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2:C385 D377">
    <cfRule type="colorScale" priority="2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2:C387 D377">
    <cfRule type="colorScale" priority="2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76:C379 D371">
    <cfRule type="colorScale" priority="2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76:C381 D371">
    <cfRule type="colorScale" priority="2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70:C373 D365">
    <cfRule type="colorScale" priority="2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70:C375 D365">
    <cfRule type="colorScale" priority="2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9">
    <cfRule type="colorScale" priority="2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8">
    <cfRule type="colorScale" priority="2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8">
    <cfRule type="colorScale" priority="2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9">
    <cfRule type="colorScale" priority="2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0">
    <cfRule type="colorScale" priority="2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0">
    <cfRule type="colorScale" priority="2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0">
    <cfRule type="colorScale" priority="2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1">
    <cfRule type="colorScale" priority="2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1">
    <cfRule type="colorScale" priority="2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1">
    <cfRule type="colorScale" priority="2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2">
    <cfRule type="colorScale" priority="2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2">
    <cfRule type="colorScale" priority="2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2">
    <cfRule type="colorScale" priority="2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3">
    <cfRule type="colorScale" priority="2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3">
    <cfRule type="colorScale" priority="2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3">
    <cfRule type="colorScale" priority="2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4">
    <cfRule type="colorScale" priority="2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4">
    <cfRule type="colorScale" priority="2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4">
    <cfRule type="colorScale" priority="2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5">
    <cfRule type="colorScale" priority="2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4">
    <cfRule type="colorScale" priority="2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4">
    <cfRule type="colorScale" priority="2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5">
    <cfRule type="colorScale" priority="2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6">
    <cfRule type="colorScale" priority="2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6">
    <cfRule type="colorScale" priority="2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6">
    <cfRule type="colorScale" priority="2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7">
    <cfRule type="colorScale" priority="2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7">
    <cfRule type="colorScale" priority="2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7">
    <cfRule type="colorScale" priority="2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8">
    <cfRule type="colorScale" priority="2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8">
    <cfRule type="colorScale" priority="2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8">
    <cfRule type="colorScale" priority="2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9">
    <cfRule type="colorScale" priority="2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9">
    <cfRule type="colorScale" priority="2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9">
    <cfRule type="colorScale" priority="2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0">
    <cfRule type="colorScale" priority="2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0">
    <cfRule type="colorScale" priority="2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0">
    <cfRule type="colorScale" priority="2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1">
    <cfRule type="colorScale" priority="2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0">
    <cfRule type="colorScale" priority="2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0">
    <cfRule type="colorScale" priority="2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1">
    <cfRule type="colorScale" priority="2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2">
    <cfRule type="colorScale" priority="2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2">
    <cfRule type="colorScale" priority="2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2">
    <cfRule type="colorScale" priority="2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3">
    <cfRule type="colorScale" priority="2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3">
    <cfRule type="colorScale" priority="2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3">
    <cfRule type="colorScale" priority="2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4">
    <cfRule type="colorScale" priority="2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4">
    <cfRule type="colorScale" priority="2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4">
    <cfRule type="colorScale" priority="2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5">
    <cfRule type="colorScale" priority="2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5">
    <cfRule type="colorScale" priority="2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5">
    <cfRule type="colorScale" priority="2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6">
    <cfRule type="colorScale" priority="2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6">
    <cfRule type="colorScale" priority="2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6">
    <cfRule type="colorScale" priority="2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7">
    <cfRule type="colorScale" priority="2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6">
    <cfRule type="colorScale" priority="2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6">
    <cfRule type="colorScale" priority="2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7">
    <cfRule type="colorScale" priority="2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8">
    <cfRule type="colorScale" priority="2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8">
    <cfRule type="colorScale" priority="2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8">
    <cfRule type="colorScale" priority="2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9">
    <cfRule type="colorScale" priority="2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9">
    <cfRule type="colorScale" priority="2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9">
    <cfRule type="colorScale" priority="2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0">
    <cfRule type="colorScale" priority="2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0">
    <cfRule type="colorScale" priority="2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0">
    <cfRule type="colorScale" priority="2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1">
    <cfRule type="colorScale" priority="2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1">
    <cfRule type="colorScale" priority="2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1">
    <cfRule type="colorScale" priority="2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2">
    <cfRule type="colorScale" priority="2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2">
    <cfRule type="colorScale" priority="2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2">
    <cfRule type="colorScale" priority="2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2:C415 D407">
    <cfRule type="colorScale" priority="2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2:C417 D407">
    <cfRule type="colorScale" priority="2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6:C409 D401">
    <cfRule type="colorScale" priority="2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6:C411 D401">
    <cfRule type="colorScale" priority="2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0:C403 D395">
    <cfRule type="colorScale" priority="2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0:C405 D395">
    <cfRule type="colorScale" priority="2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4:C397 D389">
    <cfRule type="colorScale" priority="2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94:C399 D389">
    <cfRule type="colorScale" priority="2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3">
    <cfRule type="colorScale" priority="2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2">
    <cfRule type="colorScale" priority="2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2">
    <cfRule type="colorScale" priority="2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3">
    <cfRule type="colorScale" priority="2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4">
    <cfRule type="colorScale" priority="2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4">
    <cfRule type="colorScale" priority="2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4">
    <cfRule type="colorScale" priority="2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5">
    <cfRule type="colorScale" priority="2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5">
    <cfRule type="colorScale" priority="2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5">
    <cfRule type="colorScale" priority="2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6">
    <cfRule type="colorScale" priority="2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6">
    <cfRule type="colorScale" priority="2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6">
    <cfRule type="colorScale" priority="2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7">
    <cfRule type="colorScale" priority="2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7">
    <cfRule type="colorScale" priority="2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7">
    <cfRule type="colorScale" priority="2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8">
    <cfRule type="colorScale" priority="2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8">
    <cfRule type="colorScale" priority="2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8">
    <cfRule type="colorScale" priority="2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9">
    <cfRule type="colorScale" priority="2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8">
    <cfRule type="colorScale" priority="2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8">
    <cfRule type="colorScale" priority="2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9">
    <cfRule type="colorScale" priority="2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0">
    <cfRule type="colorScale" priority="2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0">
    <cfRule type="colorScale" priority="2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0">
    <cfRule type="colorScale" priority="2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1">
    <cfRule type="colorScale" priority="2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1">
    <cfRule type="colorScale" priority="2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1">
    <cfRule type="colorScale" priority="2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2">
    <cfRule type="colorScale" priority="2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2">
    <cfRule type="colorScale" priority="2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2">
    <cfRule type="colorScale" priority="2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3">
    <cfRule type="colorScale" priority="2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3">
    <cfRule type="colorScale" priority="2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3">
    <cfRule type="colorScale" priority="2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4">
    <cfRule type="colorScale" priority="2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4">
    <cfRule type="colorScale" priority="2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4">
    <cfRule type="colorScale" priority="2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35">
    <cfRule type="colorScale" priority="2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34">
    <cfRule type="colorScale" priority="2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34">
    <cfRule type="colorScale" priority="2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35">
    <cfRule type="colorScale" priority="2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6">
    <cfRule type="colorScale" priority="2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6">
    <cfRule type="colorScale" priority="2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6">
    <cfRule type="colorScale" priority="2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7">
    <cfRule type="colorScale" priority="2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7">
    <cfRule type="colorScale" priority="2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7">
    <cfRule type="colorScale" priority="2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8">
    <cfRule type="colorScale" priority="2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8">
    <cfRule type="colorScale" priority="2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8">
    <cfRule type="colorScale" priority="2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9">
    <cfRule type="colorScale" priority="2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9">
    <cfRule type="colorScale" priority="2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9">
    <cfRule type="colorScale" priority="2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0">
    <cfRule type="colorScale" priority="2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0">
    <cfRule type="colorScale" priority="2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0">
    <cfRule type="colorScale" priority="2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1">
    <cfRule type="colorScale" priority="2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0">
    <cfRule type="colorScale" priority="2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0">
    <cfRule type="colorScale" priority="2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1">
    <cfRule type="colorScale" priority="2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2">
    <cfRule type="colorScale" priority="2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2">
    <cfRule type="colorScale" priority="2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2">
    <cfRule type="colorScale" priority="2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3">
    <cfRule type="colorScale" priority="2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3">
    <cfRule type="colorScale" priority="2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3">
    <cfRule type="colorScale" priority="2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4">
    <cfRule type="colorScale" priority="2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4">
    <cfRule type="colorScale" priority="2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4">
    <cfRule type="colorScale" priority="2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5">
    <cfRule type="colorScale" priority="2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5">
    <cfRule type="colorScale" priority="2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5">
    <cfRule type="colorScale" priority="2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6">
    <cfRule type="colorScale" priority="2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6">
    <cfRule type="colorScale" priority="2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6">
    <cfRule type="colorScale" priority="2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36:C439 D431">
    <cfRule type="colorScale" priority="2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36:C441 D431">
    <cfRule type="colorScale" priority="2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30:C433 D425">
    <cfRule type="colorScale" priority="2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30:C435 D425">
    <cfRule type="colorScale" priority="2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4:C427 D419">
    <cfRule type="colorScale" priority="2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4:C429 D419">
    <cfRule type="colorScale" priority="2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8:C421 D413">
    <cfRule type="colorScale" priority="2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18:C423 D413">
    <cfRule type="colorScale" priority="2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7">
    <cfRule type="colorScale" priority="2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6">
    <cfRule type="colorScale" priority="2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6">
    <cfRule type="colorScale" priority="2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7">
    <cfRule type="colorScale" priority="2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8">
    <cfRule type="colorScale" priority="2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8">
    <cfRule type="colorScale" priority="2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8">
    <cfRule type="colorScale" priority="2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9">
    <cfRule type="colorScale" priority="2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9">
    <cfRule type="colorScale" priority="2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9">
    <cfRule type="colorScale" priority="2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0">
    <cfRule type="colorScale" priority="2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0">
    <cfRule type="colorScale" priority="2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0">
    <cfRule type="colorScale" priority="2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1">
    <cfRule type="colorScale" priority="2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1">
    <cfRule type="colorScale" priority="2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1">
    <cfRule type="colorScale" priority="2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2">
    <cfRule type="colorScale" priority="2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2">
    <cfRule type="colorScale" priority="2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2">
    <cfRule type="colorScale" priority="2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3">
    <cfRule type="colorScale" priority="2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2">
    <cfRule type="colorScale" priority="2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2">
    <cfRule type="colorScale" priority="2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3">
    <cfRule type="colorScale" priority="2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4">
    <cfRule type="colorScale" priority="2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4">
    <cfRule type="colorScale" priority="2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4">
    <cfRule type="colorScale" priority="2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5">
    <cfRule type="colorScale" priority="2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5">
    <cfRule type="colorScale" priority="2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5">
    <cfRule type="colorScale" priority="2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6">
    <cfRule type="colorScale" priority="2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6">
    <cfRule type="colorScale" priority="2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6">
    <cfRule type="colorScale" priority="2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7">
    <cfRule type="colorScale" priority="2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7">
    <cfRule type="colorScale" priority="2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7">
    <cfRule type="colorScale" priority="2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8">
    <cfRule type="colorScale" priority="2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8">
    <cfRule type="colorScale" priority="2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8">
    <cfRule type="colorScale" priority="2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9">
    <cfRule type="colorScale" priority="2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8">
    <cfRule type="colorScale" priority="2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8">
    <cfRule type="colorScale" priority="2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9">
    <cfRule type="colorScale" priority="2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0">
    <cfRule type="colorScale" priority="2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0">
    <cfRule type="colorScale" priority="2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0">
    <cfRule type="colorScale" priority="2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1">
    <cfRule type="colorScale" priority="2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1">
    <cfRule type="colorScale" priority="2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1">
    <cfRule type="colorScale" priority="2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2">
    <cfRule type="colorScale" priority="2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2">
    <cfRule type="colorScale" priority="2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2">
    <cfRule type="colorScale" priority="2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3">
    <cfRule type="colorScale" priority="2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3">
    <cfRule type="colorScale" priority="2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3">
    <cfRule type="colorScale" priority="2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4">
    <cfRule type="colorScale" priority="2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4">
    <cfRule type="colorScale" priority="2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4">
    <cfRule type="colorScale" priority="2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6">
    <cfRule type="colorScale" priority="2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6">
    <cfRule type="colorScale" priority="2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6">
    <cfRule type="colorScale" priority="2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7">
    <cfRule type="colorScale" priority="2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7">
    <cfRule type="colorScale" priority="2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7">
    <cfRule type="colorScale" priority="2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8">
    <cfRule type="colorScale" priority="2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8">
    <cfRule type="colorScale" priority="2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8">
    <cfRule type="colorScale" priority="2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9">
    <cfRule type="colorScale" priority="2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9">
    <cfRule type="colorScale" priority="2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9">
    <cfRule type="colorScale" priority="2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0">
    <cfRule type="colorScale" priority="2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0">
    <cfRule type="colorScale" priority="2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0">
    <cfRule type="colorScale" priority="2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60 D455">
    <cfRule type="colorScale" priority="2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5">
    <cfRule type="colorScale" priority="2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4:C457 D449">
    <cfRule type="colorScale" priority="2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54:C459 D449">
    <cfRule type="colorScale" priority="2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8:C451 D443">
    <cfRule type="colorScale" priority="2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8:C453 D443">
    <cfRule type="colorScale" priority="2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2:C445 D437">
    <cfRule type="colorScale" priority="2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2:C447 D437">
    <cfRule type="colorScale" priority="2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61:D461 C462 C464:C466 C469 B462:B484">
    <cfRule type="colorScale" priority="2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68">
    <cfRule type="colorScale" priority="2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63">
    <cfRule type="colorScale" priority="2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67">
    <cfRule type="colorScale" priority="2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61:D461 C462:C469 B462:B484">
    <cfRule type="colorScale" priority="2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63">
    <cfRule type="colorScale" priority="2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67">
    <cfRule type="colorScale" priority="2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68">
    <cfRule type="colorScale" priority="2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61:B484">
    <cfRule type="colorScale" priority="2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2">
    <cfRule type="colorScale" priority="2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2">
    <cfRule type="colorScale" priority="2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2">
    <cfRule type="colorScale" priority="2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3">
    <cfRule type="colorScale" priority="2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3">
    <cfRule type="colorScale" priority="2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3">
    <cfRule type="colorScale" priority="2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4">
    <cfRule type="colorScale" priority="2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4">
    <cfRule type="colorScale" priority="2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4">
    <cfRule type="colorScale" priority="2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5">
    <cfRule type="colorScale" priority="2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5">
    <cfRule type="colorScale" priority="2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5">
    <cfRule type="colorScale" priority="2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6">
    <cfRule type="colorScale" priority="2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6">
    <cfRule type="colorScale" priority="2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6">
    <cfRule type="colorScale" priority="2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7">
    <cfRule type="colorScale" priority="2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2">
    <cfRule type="colorScale" priority="2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6">
    <cfRule type="colorScale" priority="20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2">
    <cfRule type="colorScale" priority="20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6">
    <cfRule type="colorScale" priority="20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7">
    <cfRule type="colorScale" priority="20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8">
    <cfRule type="colorScale" priority="20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8">
    <cfRule type="colorScale" priority="20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8">
    <cfRule type="colorScale" priority="20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9">
    <cfRule type="colorScale" priority="20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9">
    <cfRule type="colorScale" priority="20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9">
    <cfRule type="colorScale" priority="20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0">
    <cfRule type="colorScale" priority="20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0">
    <cfRule type="colorScale" priority="20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0">
    <cfRule type="colorScale" priority="20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1">
    <cfRule type="colorScale" priority="20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1">
    <cfRule type="colorScale" priority="20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1">
    <cfRule type="colorScale" priority="20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2">
    <cfRule type="colorScale" priority="20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2">
    <cfRule type="colorScale" priority="20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2">
    <cfRule type="colorScale" priority="20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83">
    <cfRule type="colorScale" priority="20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82">
    <cfRule type="colorScale" priority="20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82">
    <cfRule type="colorScale" priority="20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83">
    <cfRule type="colorScale" priority="20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4">
    <cfRule type="colorScale" priority="20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4">
    <cfRule type="colorScale" priority="20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4">
    <cfRule type="colorScale" priority="20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5">
    <cfRule type="colorScale" priority="20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5">
    <cfRule type="colorScale" priority="20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5">
    <cfRule type="colorScale" priority="20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6">
    <cfRule type="colorScale" priority="20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6">
    <cfRule type="colorScale" priority="20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6">
    <cfRule type="colorScale" priority="20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7">
    <cfRule type="colorScale" priority="20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7">
    <cfRule type="colorScale" priority="20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7">
    <cfRule type="colorScale" priority="20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8">
    <cfRule type="colorScale" priority="20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8">
    <cfRule type="colorScale" priority="20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8">
    <cfRule type="colorScale" priority="20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89">
    <cfRule type="colorScale" priority="20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88">
    <cfRule type="colorScale" priority="20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88">
    <cfRule type="colorScale" priority="20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89">
    <cfRule type="colorScale" priority="20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0">
    <cfRule type="colorScale" priority="20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0">
    <cfRule type="colorScale" priority="20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0">
    <cfRule type="colorScale" priority="20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1">
    <cfRule type="colorScale" priority="20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1">
    <cfRule type="colorScale" priority="20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1">
    <cfRule type="colorScale" priority="20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2">
    <cfRule type="colorScale" priority="20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2">
    <cfRule type="colorScale" priority="20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2">
    <cfRule type="colorScale" priority="20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3">
    <cfRule type="colorScale" priority="20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3">
    <cfRule type="colorScale" priority="20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3">
    <cfRule type="colorScale" priority="20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4">
    <cfRule type="colorScale" priority="20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4">
    <cfRule type="colorScale" priority="20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4">
    <cfRule type="colorScale" priority="20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C485 D479 C484 C486:C487 B486:B556">
    <cfRule type="colorScale" priority="2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C485 D479 C484 C486:C489 B486:B556">
    <cfRule type="colorScale" priority="2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5:B556">
    <cfRule type="colorScale" priority="2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8:C481 D473">
    <cfRule type="colorScale" priority="2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8:C483 D473">
    <cfRule type="colorScale" priority="2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0:C471 D467 C473:C475">
    <cfRule type="colorScale" priority="2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70:C477 D467">
    <cfRule type="colorScale" priority="2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95">
    <cfRule type="colorScale" priority="20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94">
    <cfRule type="colorScale" priority="20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94">
    <cfRule type="colorScale" priority="20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95">
    <cfRule type="colorScale" priority="20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6">
    <cfRule type="colorScale" priority="20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6">
    <cfRule type="colorScale" priority="20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6">
    <cfRule type="colorScale" priority="20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7">
    <cfRule type="colorScale" priority="20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7">
    <cfRule type="colorScale" priority="20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7">
    <cfRule type="colorScale" priority="20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8">
    <cfRule type="colorScale" priority="20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8">
    <cfRule type="colorScale" priority="20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8">
    <cfRule type="colorScale" priority="20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9">
    <cfRule type="colorScale" priority="20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9">
    <cfRule type="colorScale" priority="20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9">
    <cfRule type="colorScale" priority="20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0">
    <cfRule type="colorScale" priority="20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0">
    <cfRule type="colorScale" priority="20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0">
    <cfRule type="colorScale" priority="20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1">
    <cfRule type="colorScale" priority="20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0">
    <cfRule type="colorScale" priority="20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0">
    <cfRule type="colorScale" priority="20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1">
    <cfRule type="colorScale" priority="20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2">
    <cfRule type="colorScale" priority="20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2">
    <cfRule type="colorScale" priority="20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2">
    <cfRule type="colorScale" priority="20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3">
    <cfRule type="colorScale" priority="20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3">
    <cfRule type="colorScale" priority="20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3">
    <cfRule type="colorScale" priority="20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4">
    <cfRule type="colorScale" priority="20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4">
    <cfRule type="colorScale" priority="20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4">
    <cfRule type="colorScale" priority="20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5">
    <cfRule type="colorScale" priority="20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5">
    <cfRule type="colorScale" priority="20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5">
    <cfRule type="colorScale" priority="20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6">
    <cfRule type="colorScale" priority="20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6">
    <cfRule type="colorScale" priority="20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6">
    <cfRule type="colorScale" priority="20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7">
    <cfRule type="colorScale" priority="20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6">
    <cfRule type="colorScale" priority="19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6">
    <cfRule type="colorScale" priority="19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7">
    <cfRule type="colorScale" priority="19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8">
    <cfRule type="colorScale" priority="19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8">
    <cfRule type="colorScale" priority="19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8">
    <cfRule type="colorScale" priority="19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9">
    <cfRule type="colorScale" priority="19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9">
    <cfRule type="colorScale" priority="19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9">
    <cfRule type="colorScale" priority="19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0">
    <cfRule type="colorScale" priority="19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0">
    <cfRule type="colorScale" priority="19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0">
    <cfRule type="colorScale" priority="19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1">
    <cfRule type="colorScale" priority="19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1">
    <cfRule type="colorScale" priority="19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1">
    <cfRule type="colorScale" priority="19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2">
    <cfRule type="colorScale" priority="19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2">
    <cfRule type="colorScale" priority="19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2">
    <cfRule type="colorScale" priority="19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3">
    <cfRule type="colorScale" priority="19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2">
    <cfRule type="colorScale" priority="19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2">
    <cfRule type="colorScale" priority="19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3">
    <cfRule type="colorScale" priority="19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4">
    <cfRule type="colorScale" priority="19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4">
    <cfRule type="colorScale" priority="19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4">
    <cfRule type="colorScale" priority="19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5">
    <cfRule type="colorScale" priority="19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5">
    <cfRule type="colorScale" priority="19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5">
    <cfRule type="colorScale" priority="19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6">
    <cfRule type="colorScale" priority="19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6">
    <cfRule type="colorScale" priority="19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6">
    <cfRule type="colorScale" priority="19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7">
    <cfRule type="colorScale" priority="19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7">
    <cfRule type="colorScale" priority="19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7">
    <cfRule type="colorScale" priority="19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8">
    <cfRule type="colorScale" priority="19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8">
    <cfRule type="colorScale" priority="19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8">
    <cfRule type="colorScale" priority="19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8:C511 D503">
    <cfRule type="colorScale" priority="20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8:C513 D503">
    <cfRule type="colorScale" priority="20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2:C505 D497">
    <cfRule type="colorScale" priority="20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2:C507 D497">
    <cfRule type="colorScale" priority="20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96:C499 D491">
    <cfRule type="colorScale" priority="2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96:C501 D491">
    <cfRule type="colorScale" priority="2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90:C493 D485">
    <cfRule type="colorScale" priority="2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90:C495 D485">
    <cfRule type="colorScale" priority="2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9">
    <cfRule type="colorScale" priority="19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8">
    <cfRule type="colorScale" priority="19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8">
    <cfRule type="colorScale" priority="19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9">
    <cfRule type="colorScale" priority="19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0">
    <cfRule type="colorScale" priority="19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0">
    <cfRule type="colorScale" priority="19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0">
    <cfRule type="colorScale" priority="19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1">
    <cfRule type="colorScale" priority="19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1">
    <cfRule type="colorScale" priority="19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1">
    <cfRule type="colorScale" priority="19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2">
    <cfRule type="colorScale" priority="19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2">
    <cfRule type="colorScale" priority="19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2">
    <cfRule type="colorScale" priority="19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3">
    <cfRule type="colorScale" priority="19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3">
    <cfRule type="colorScale" priority="19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3">
    <cfRule type="colorScale" priority="19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4">
    <cfRule type="colorScale" priority="19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4">
    <cfRule type="colorScale" priority="19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4">
    <cfRule type="colorScale" priority="19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25">
    <cfRule type="colorScale" priority="19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24">
    <cfRule type="colorScale" priority="19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24">
    <cfRule type="colorScale" priority="19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25">
    <cfRule type="colorScale" priority="19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6">
    <cfRule type="colorScale" priority="19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6">
    <cfRule type="colorScale" priority="19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6">
    <cfRule type="colorScale" priority="19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7">
    <cfRule type="colorScale" priority="19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7">
    <cfRule type="colorScale" priority="19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7">
    <cfRule type="colorScale" priority="19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8">
    <cfRule type="colorScale" priority="19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8">
    <cfRule type="colorScale" priority="19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8">
    <cfRule type="colorScale" priority="19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9">
    <cfRule type="colorScale" priority="19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9">
    <cfRule type="colorScale" priority="19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9">
    <cfRule type="colorScale" priority="19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0">
    <cfRule type="colorScale" priority="19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0">
    <cfRule type="colorScale" priority="19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0">
    <cfRule type="colorScale" priority="19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1">
    <cfRule type="colorScale" priority="19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0">
    <cfRule type="colorScale" priority="19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0">
    <cfRule type="colorScale" priority="19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1">
    <cfRule type="colorScale" priority="19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2">
    <cfRule type="colorScale" priority="19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2">
    <cfRule type="colorScale" priority="19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2">
    <cfRule type="colorScale" priority="19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3">
    <cfRule type="colorScale" priority="19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3">
    <cfRule type="colorScale" priority="19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3">
    <cfRule type="colorScale" priority="19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4">
    <cfRule type="colorScale" priority="19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4">
    <cfRule type="colorScale" priority="19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4">
    <cfRule type="colorScale" priority="19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5">
    <cfRule type="colorScale" priority="19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5">
    <cfRule type="colorScale" priority="19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5">
    <cfRule type="colorScale" priority="19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6">
    <cfRule type="colorScale" priority="19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6">
    <cfRule type="colorScale" priority="18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6">
    <cfRule type="colorScale" priority="18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7">
    <cfRule type="colorScale" priority="18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6">
    <cfRule type="colorScale" priority="18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6">
    <cfRule type="colorScale" priority="18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7">
    <cfRule type="colorScale" priority="18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8">
    <cfRule type="colorScale" priority="18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8">
    <cfRule type="colorScale" priority="18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8">
    <cfRule type="colorScale" priority="18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9">
    <cfRule type="colorScale" priority="18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9">
    <cfRule type="colorScale" priority="18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9">
    <cfRule type="colorScale" priority="18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0">
    <cfRule type="colorScale" priority="18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0">
    <cfRule type="colorScale" priority="18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0">
    <cfRule type="colorScale" priority="18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1">
    <cfRule type="colorScale" priority="18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1">
    <cfRule type="colorScale" priority="18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1">
    <cfRule type="colorScale" priority="18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2">
    <cfRule type="colorScale" priority="18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2">
    <cfRule type="colorScale" priority="18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2">
    <cfRule type="colorScale" priority="18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2:C535 D527">
    <cfRule type="colorScale" priority="19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2:C537 D527">
    <cfRule type="colorScale" priority="19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26:C529 D521">
    <cfRule type="colorScale" priority="19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26:C531 D521">
    <cfRule type="colorScale" priority="19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20:C523 D515">
    <cfRule type="colorScale" priority="19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20:C525 D515">
    <cfRule type="colorScale" priority="19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4:C517 D509">
    <cfRule type="colorScale" priority="19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4:C519 D509">
    <cfRule type="colorScale" priority="19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3">
    <cfRule type="colorScale" priority="18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2">
    <cfRule type="colorScale" priority="18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2">
    <cfRule type="colorScale" priority="18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3">
    <cfRule type="colorScale" priority="18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4">
    <cfRule type="colorScale" priority="18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4">
    <cfRule type="colorScale" priority="18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4">
    <cfRule type="colorScale" priority="18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5">
    <cfRule type="colorScale" priority="18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5">
    <cfRule type="colorScale" priority="18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5">
    <cfRule type="colorScale" priority="18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6">
    <cfRule type="colorScale" priority="18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6">
    <cfRule type="colorScale" priority="18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6">
    <cfRule type="colorScale" priority="18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7">
    <cfRule type="colorScale" priority="18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7">
    <cfRule type="colorScale" priority="18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7">
    <cfRule type="colorScale" priority="18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8">
    <cfRule type="colorScale" priority="18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8">
    <cfRule type="colorScale" priority="18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8">
    <cfRule type="colorScale" priority="18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9">
    <cfRule type="colorScale" priority="18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8">
    <cfRule type="colorScale" priority="18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8">
    <cfRule type="colorScale" priority="18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9">
    <cfRule type="colorScale" priority="18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0">
    <cfRule type="colorScale" priority="18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0">
    <cfRule type="colorScale" priority="18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0">
    <cfRule type="colorScale" priority="18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1">
    <cfRule type="colorScale" priority="18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1">
    <cfRule type="colorScale" priority="18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1">
    <cfRule type="colorScale" priority="18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2">
    <cfRule type="colorScale" priority="18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2">
    <cfRule type="colorScale" priority="18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2">
    <cfRule type="colorScale" priority="18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3">
    <cfRule type="colorScale" priority="18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3">
    <cfRule type="colorScale" priority="18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3">
    <cfRule type="colorScale" priority="18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4">
    <cfRule type="colorScale" priority="18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4">
    <cfRule type="colorScale" priority="18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4">
    <cfRule type="colorScale" priority="18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55">
    <cfRule type="colorScale" priority="18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54">
    <cfRule type="colorScale" priority="18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54">
    <cfRule type="colorScale" priority="18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55">
    <cfRule type="colorScale" priority="18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6">
    <cfRule type="colorScale" priority="18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6">
    <cfRule type="colorScale" priority="18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6">
    <cfRule type="colorScale" priority="18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7">
    <cfRule type="colorScale" priority="18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7">
    <cfRule type="colorScale" priority="18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7">
    <cfRule type="colorScale" priority="18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8">
    <cfRule type="colorScale" priority="18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8">
    <cfRule type="colorScale" priority="18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8">
    <cfRule type="colorScale" priority="18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9">
    <cfRule type="colorScale" priority="18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9">
    <cfRule type="colorScale" priority="18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9">
    <cfRule type="colorScale" priority="18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0">
    <cfRule type="colorScale" priority="18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0">
    <cfRule type="colorScale" priority="18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0">
    <cfRule type="colorScale" priority="18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1">
    <cfRule type="colorScale" priority="18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0">
    <cfRule type="colorScale" priority="18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0">
    <cfRule type="colorScale" priority="18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1">
    <cfRule type="colorScale" priority="18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2">
    <cfRule type="colorScale" priority="18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2">
    <cfRule type="colorScale" priority="18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2">
    <cfRule type="colorScale" priority="18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3">
    <cfRule type="colorScale" priority="18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3">
    <cfRule type="colorScale" priority="18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3">
    <cfRule type="colorScale" priority="18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4">
    <cfRule type="colorScale" priority="18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4">
    <cfRule type="colorScale" priority="18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4">
    <cfRule type="colorScale" priority="18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5">
    <cfRule type="colorScale" priority="18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5">
    <cfRule type="colorScale" priority="17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5">
    <cfRule type="colorScale" priority="17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6">
    <cfRule type="colorScale" priority="17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6">
    <cfRule type="colorScale" priority="17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6">
    <cfRule type="colorScale" priority="17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56:C559 D551">
    <cfRule type="colorScale" priority="18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56:C561 D551">
    <cfRule type="colorScale" priority="18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50:C553 D545">
    <cfRule type="colorScale" priority="18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50:C555 D545">
    <cfRule type="colorScale" priority="18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4:C547 D539">
    <cfRule type="colorScale" priority="18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44:C549 D539">
    <cfRule type="colorScale" priority="18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8:C541 D533">
    <cfRule type="colorScale" priority="18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38:C543 D533">
    <cfRule type="colorScale" priority="18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57:B580">
    <cfRule type="colorScale" priority="17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7">
    <cfRule type="colorScale" priority="17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6">
    <cfRule type="colorScale" priority="17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6">
    <cfRule type="colorScale" priority="17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7">
    <cfRule type="colorScale" priority="17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8">
    <cfRule type="colorScale" priority="17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8">
    <cfRule type="colorScale" priority="17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8">
    <cfRule type="colorScale" priority="17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9">
    <cfRule type="colorScale" priority="17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9">
    <cfRule type="colorScale" priority="17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9">
    <cfRule type="colorScale" priority="17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0">
    <cfRule type="colorScale" priority="17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0">
    <cfRule type="colorScale" priority="17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0">
    <cfRule type="colorScale" priority="17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1">
    <cfRule type="colorScale" priority="17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1">
    <cfRule type="colorScale" priority="17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1">
    <cfRule type="colorScale" priority="17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2">
    <cfRule type="colorScale" priority="17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2">
    <cfRule type="colorScale" priority="17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2">
    <cfRule type="colorScale" priority="17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3">
    <cfRule type="colorScale" priority="17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2">
    <cfRule type="colorScale" priority="17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2">
    <cfRule type="colorScale" priority="17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3">
    <cfRule type="colorScale" priority="17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4">
    <cfRule type="colorScale" priority="17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4">
    <cfRule type="colorScale" priority="17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4">
    <cfRule type="colorScale" priority="17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5">
    <cfRule type="colorScale" priority="17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5">
    <cfRule type="colorScale" priority="17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5">
    <cfRule type="colorScale" priority="17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6">
    <cfRule type="colorScale" priority="17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6">
    <cfRule type="colorScale" priority="17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6">
    <cfRule type="colorScale" priority="17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7">
    <cfRule type="colorScale" priority="17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7">
    <cfRule type="colorScale" priority="17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7">
    <cfRule type="colorScale" priority="17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8">
    <cfRule type="colorScale" priority="17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8">
    <cfRule type="colorScale" priority="17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8">
    <cfRule type="colorScale" priority="17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9">
    <cfRule type="colorScale" priority="17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8">
    <cfRule type="colorScale" priority="17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8">
    <cfRule type="colorScale" priority="17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9">
    <cfRule type="colorScale" priority="17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0">
    <cfRule type="colorScale" priority="17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0">
    <cfRule type="colorScale" priority="17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0">
    <cfRule type="colorScale" priority="17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1">
    <cfRule type="colorScale" priority="17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1">
    <cfRule type="colorScale" priority="17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1">
    <cfRule type="colorScale" priority="17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2">
    <cfRule type="colorScale" priority="17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2">
    <cfRule type="colorScale" priority="17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2">
    <cfRule type="colorScale" priority="17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3">
    <cfRule type="colorScale" priority="17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3">
    <cfRule type="colorScale" priority="17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3">
    <cfRule type="colorScale" priority="17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4">
    <cfRule type="colorScale" priority="17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4">
    <cfRule type="colorScale" priority="17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4">
    <cfRule type="colorScale" priority="17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5">
    <cfRule type="colorScale" priority="17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4">
    <cfRule type="colorScale" priority="17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4">
    <cfRule type="colorScale" priority="17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5">
    <cfRule type="colorScale" priority="17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6">
    <cfRule type="colorScale" priority="17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6">
    <cfRule type="colorScale" priority="17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6">
    <cfRule type="colorScale" priority="17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7">
    <cfRule type="colorScale" priority="17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7">
    <cfRule type="colorScale" priority="17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7">
    <cfRule type="colorScale" priority="17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8">
    <cfRule type="colorScale" priority="17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8">
    <cfRule type="colorScale" priority="17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8">
    <cfRule type="colorScale" priority="17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9">
    <cfRule type="colorScale" priority="17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9">
    <cfRule type="colorScale" priority="17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9">
    <cfRule type="colorScale" priority="17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0">
    <cfRule type="colorScale" priority="17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0">
    <cfRule type="colorScale" priority="17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0">
    <cfRule type="colorScale" priority="17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0:C583 D575">
    <cfRule type="colorScale" priority="17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0:C585 D575">
    <cfRule type="colorScale" priority="17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4:C577 D569">
    <cfRule type="colorScale" priority="17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74:C579 D569">
    <cfRule type="colorScale" priority="17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8:C571 D563">
    <cfRule type="colorScale" priority="17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8:C573 D563">
    <cfRule type="colorScale" priority="17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2:C565 D557">
    <cfRule type="colorScale" priority="17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2:C567 D557">
    <cfRule type="colorScale" priority="17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81:B700">
    <cfRule type="colorScale" priority="17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1">
    <cfRule type="colorScale" priority="17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0">
    <cfRule type="colorScale" priority="16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0">
    <cfRule type="colorScale" priority="16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1">
    <cfRule type="colorScale" priority="16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2">
    <cfRule type="colorScale" priority="16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2">
    <cfRule type="colorScale" priority="16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2">
    <cfRule type="colorScale" priority="16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3">
    <cfRule type="colorScale" priority="16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3">
    <cfRule type="colorScale" priority="16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3">
    <cfRule type="colorScale" priority="16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4">
    <cfRule type="colorScale" priority="16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4">
    <cfRule type="colorScale" priority="16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4">
    <cfRule type="colorScale" priority="16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5">
    <cfRule type="colorScale" priority="16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5">
    <cfRule type="colorScale" priority="16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5">
    <cfRule type="colorScale" priority="16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6">
    <cfRule type="colorScale" priority="16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6">
    <cfRule type="colorScale" priority="16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6">
    <cfRule type="colorScale" priority="16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7">
    <cfRule type="colorScale" priority="16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6">
    <cfRule type="colorScale" priority="16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6">
    <cfRule type="colorScale" priority="16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7">
    <cfRule type="colorScale" priority="16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8">
    <cfRule type="colorScale" priority="16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8">
    <cfRule type="colorScale" priority="16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8">
    <cfRule type="colorScale" priority="16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9">
    <cfRule type="colorScale" priority="16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9">
    <cfRule type="colorScale" priority="16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9">
    <cfRule type="colorScale" priority="16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0">
    <cfRule type="colorScale" priority="16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0">
    <cfRule type="colorScale" priority="16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0">
    <cfRule type="colorScale" priority="16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1">
    <cfRule type="colorScale" priority="16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1">
    <cfRule type="colorScale" priority="16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1">
    <cfRule type="colorScale" priority="16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2">
    <cfRule type="colorScale" priority="16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2">
    <cfRule type="colorScale" priority="16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2">
    <cfRule type="colorScale" priority="16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3">
    <cfRule type="colorScale" priority="16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2">
    <cfRule type="colorScale" priority="16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2">
    <cfRule type="colorScale" priority="16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3">
    <cfRule type="colorScale" priority="16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4">
    <cfRule type="colorScale" priority="16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4">
    <cfRule type="colorScale" priority="16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4">
    <cfRule type="colorScale" priority="16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5">
    <cfRule type="colorScale" priority="16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5">
    <cfRule type="colorScale" priority="16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5">
    <cfRule type="colorScale" priority="16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6">
    <cfRule type="colorScale" priority="16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6">
    <cfRule type="colorScale" priority="16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6">
    <cfRule type="colorScale" priority="16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7">
    <cfRule type="colorScale" priority="16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7">
    <cfRule type="colorScale" priority="16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7">
    <cfRule type="colorScale" priority="16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8">
    <cfRule type="colorScale" priority="16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8">
    <cfRule type="colorScale" priority="16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8">
    <cfRule type="colorScale" priority="16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9">
    <cfRule type="colorScale" priority="16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8">
    <cfRule type="colorScale" priority="16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8">
    <cfRule type="colorScale" priority="16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9">
    <cfRule type="colorScale" priority="16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0">
    <cfRule type="colorScale" priority="16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0">
    <cfRule type="colorScale" priority="16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0">
    <cfRule type="colorScale" priority="16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1">
    <cfRule type="colorScale" priority="16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1">
    <cfRule type="colorScale" priority="16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1">
    <cfRule type="colorScale" priority="16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2">
    <cfRule type="colorScale" priority="16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2">
    <cfRule type="colorScale" priority="16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2">
    <cfRule type="colorScale" priority="16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3">
    <cfRule type="colorScale" priority="16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3">
    <cfRule type="colorScale" priority="16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3">
    <cfRule type="colorScale" priority="16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4">
    <cfRule type="colorScale" priority="16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4">
    <cfRule type="colorScale" priority="16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4">
    <cfRule type="colorScale" priority="16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4:C607 D599">
    <cfRule type="colorScale" priority="17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4:C609 D599">
    <cfRule type="colorScale" priority="17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8:C601 D593">
    <cfRule type="colorScale" priority="17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8:C603 D593">
    <cfRule type="colorScale" priority="17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2:C595 D587">
    <cfRule type="colorScale" priority="17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92:C597 D587">
    <cfRule type="colorScale" priority="17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6:C589 D581">
    <cfRule type="colorScale" priority="17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6:C591 D581">
    <cfRule type="colorScale" priority="17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15">
    <cfRule type="colorScale" priority="16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14">
    <cfRule type="colorScale" priority="16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14">
    <cfRule type="colorScale" priority="16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15">
    <cfRule type="colorScale" priority="16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6">
    <cfRule type="colorScale" priority="16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6">
    <cfRule type="colorScale" priority="16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6">
    <cfRule type="colorScale" priority="16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7">
    <cfRule type="colorScale" priority="16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7">
    <cfRule type="colorScale" priority="16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7">
    <cfRule type="colorScale" priority="16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8">
    <cfRule type="colorScale" priority="16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8">
    <cfRule type="colorScale" priority="16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8">
    <cfRule type="colorScale" priority="16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9">
    <cfRule type="colorScale" priority="16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9">
    <cfRule type="colorScale" priority="16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9">
    <cfRule type="colorScale" priority="16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0">
    <cfRule type="colorScale" priority="16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0">
    <cfRule type="colorScale" priority="15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0">
    <cfRule type="colorScale" priority="15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1">
    <cfRule type="colorScale" priority="15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0">
    <cfRule type="colorScale" priority="15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0">
    <cfRule type="colorScale" priority="15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1">
    <cfRule type="colorScale" priority="15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2">
    <cfRule type="colorScale" priority="15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2">
    <cfRule type="colorScale" priority="15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2">
    <cfRule type="colorScale" priority="15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3">
    <cfRule type="colorScale" priority="15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3">
    <cfRule type="colorScale" priority="15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3">
    <cfRule type="colorScale" priority="15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4">
    <cfRule type="colorScale" priority="15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4">
    <cfRule type="colorScale" priority="15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4">
    <cfRule type="colorScale" priority="15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5">
    <cfRule type="colorScale" priority="15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5">
    <cfRule type="colorScale" priority="15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5">
    <cfRule type="colorScale" priority="15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6">
    <cfRule type="colorScale" priority="15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6">
    <cfRule type="colorScale" priority="15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6">
    <cfRule type="colorScale" priority="15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7">
    <cfRule type="colorScale" priority="15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6">
    <cfRule type="colorScale" priority="15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6">
    <cfRule type="colorScale" priority="15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7">
    <cfRule type="colorScale" priority="15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8">
    <cfRule type="colorScale" priority="15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8">
    <cfRule type="colorScale" priority="15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8">
    <cfRule type="colorScale" priority="15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9">
    <cfRule type="colorScale" priority="15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9">
    <cfRule type="colorScale" priority="15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9">
    <cfRule type="colorScale" priority="15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0">
    <cfRule type="colorScale" priority="15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0">
    <cfRule type="colorScale" priority="15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0">
    <cfRule type="colorScale" priority="15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1">
    <cfRule type="colorScale" priority="15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1">
    <cfRule type="colorScale" priority="15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1">
    <cfRule type="colorScale" priority="15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2">
    <cfRule type="colorScale" priority="15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2">
    <cfRule type="colorScale" priority="15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2">
    <cfRule type="colorScale" priority="15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3">
    <cfRule type="colorScale" priority="15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2">
    <cfRule type="colorScale" priority="15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2">
    <cfRule type="colorScale" priority="15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3">
    <cfRule type="colorScale" priority="15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4">
    <cfRule type="colorScale" priority="15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4">
    <cfRule type="colorScale" priority="15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4">
    <cfRule type="colorScale" priority="15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5">
    <cfRule type="colorScale" priority="15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5">
    <cfRule type="colorScale" priority="15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5">
    <cfRule type="colorScale" priority="15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6">
    <cfRule type="colorScale" priority="15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6">
    <cfRule type="colorScale" priority="15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6">
    <cfRule type="colorScale" priority="15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7">
    <cfRule type="colorScale" priority="15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7">
    <cfRule type="colorScale" priority="1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7">
    <cfRule type="colorScale" priority="15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8">
    <cfRule type="colorScale" priority="1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8">
    <cfRule type="colorScale" priority="1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8">
    <cfRule type="colorScale" priority="1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8:C631 D623">
    <cfRule type="colorScale" priority="16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8:C633 D623">
    <cfRule type="colorScale" priority="16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2:C625 D617">
    <cfRule type="colorScale" priority="16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2:C627 D617">
    <cfRule type="colorScale" priority="16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16:C619 D611">
    <cfRule type="colorScale" priority="16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16:C621 D611">
    <cfRule type="colorScale" priority="16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10:C613 D605">
    <cfRule type="colorScale" priority="16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10:C615 D605">
    <cfRule type="colorScale" priority="16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9">
    <cfRule type="colorScale" priority="15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8">
    <cfRule type="colorScale" priority="15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8">
    <cfRule type="colorScale" priority="15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9">
    <cfRule type="colorScale" priority="15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0">
    <cfRule type="colorScale" priority="1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0">
    <cfRule type="colorScale" priority="1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0">
    <cfRule type="colorScale" priority="1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1">
    <cfRule type="colorScale" priority="15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1">
    <cfRule type="colorScale" priority="15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1">
    <cfRule type="colorScale" priority="15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2">
    <cfRule type="colorScale" priority="1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2">
    <cfRule type="colorScale" priority="1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2">
    <cfRule type="colorScale" priority="1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3">
    <cfRule type="colorScale" priority="1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3">
    <cfRule type="colorScale" priority="1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3">
    <cfRule type="colorScale" priority="1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4">
    <cfRule type="colorScale" priority="1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4">
    <cfRule type="colorScale" priority="1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4">
    <cfRule type="colorScale" priority="1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5">
    <cfRule type="colorScale" priority="15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4">
    <cfRule type="colorScale" priority="15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4">
    <cfRule type="colorScale" priority="15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5">
    <cfRule type="colorScale" priority="15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6">
    <cfRule type="colorScale" priority="15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6">
    <cfRule type="colorScale" priority="15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6">
    <cfRule type="colorScale" priority="15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7">
    <cfRule type="colorScale" priority="15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7">
    <cfRule type="colorScale" priority="15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7">
    <cfRule type="colorScale" priority="1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8">
    <cfRule type="colorScale" priority="1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8">
    <cfRule type="colorScale" priority="1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8">
    <cfRule type="colorScale" priority="1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9">
    <cfRule type="colorScale" priority="1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9">
    <cfRule type="colorScale" priority="1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9">
    <cfRule type="colorScale" priority="1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0">
    <cfRule type="colorScale" priority="1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0">
    <cfRule type="colorScale" priority="14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0">
    <cfRule type="colorScale" priority="14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1">
    <cfRule type="colorScale" priority="14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0">
    <cfRule type="colorScale" priority="14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0">
    <cfRule type="colorScale" priority="14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1">
    <cfRule type="colorScale" priority="14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2">
    <cfRule type="colorScale" priority="14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2">
    <cfRule type="colorScale" priority="14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2">
    <cfRule type="colorScale" priority="14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3">
    <cfRule type="colorScale" priority="14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3">
    <cfRule type="colorScale" priority="1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3">
    <cfRule type="colorScale" priority="1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4">
    <cfRule type="colorScale" priority="1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4">
    <cfRule type="colorScale" priority="1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4">
    <cfRule type="colorScale" priority="1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5">
    <cfRule type="colorScale" priority="1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5">
    <cfRule type="colorScale" priority="1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5">
    <cfRule type="colorScale" priority="1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6">
    <cfRule type="colorScale" priority="1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6">
    <cfRule type="colorScale" priority="1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6">
    <cfRule type="colorScale" priority="1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7">
    <cfRule type="colorScale" priority="1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6">
    <cfRule type="colorScale" priority="1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6">
    <cfRule type="colorScale" priority="1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7">
    <cfRule type="colorScale" priority="1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8">
    <cfRule type="colorScale" priority="1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8">
    <cfRule type="colorScale" priority="14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8">
    <cfRule type="colorScale" priority="14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9">
    <cfRule type="colorScale" priority="14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9">
    <cfRule type="colorScale" priority="14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9">
    <cfRule type="colorScale" priority="14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0">
    <cfRule type="colorScale" priority="14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0">
    <cfRule type="colorScale" priority="14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0">
    <cfRule type="colorScale" priority="14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1">
    <cfRule type="colorScale" priority="1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1">
    <cfRule type="colorScale" priority="1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1">
    <cfRule type="colorScale" priority="1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2">
    <cfRule type="colorScale" priority="1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2">
    <cfRule type="colorScale" priority="1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2">
    <cfRule type="colorScale" priority="1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2:C655 D647">
    <cfRule type="colorScale" priority="1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2:C657 D647">
    <cfRule type="colorScale" priority="1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6:C649 D641">
    <cfRule type="colorScale" priority="1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6:C651 D641">
    <cfRule type="colorScale" priority="1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0:C643 D635">
    <cfRule type="colorScale" priority="1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0:C645 D635">
    <cfRule type="colorScale" priority="1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4:C637 D629">
    <cfRule type="colorScale" priority="1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34:C639 D629">
    <cfRule type="colorScale" priority="1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3">
    <cfRule type="colorScale" priority="1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2">
    <cfRule type="colorScale" priority="1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2">
    <cfRule type="colorScale" priority="1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3">
    <cfRule type="colorScale" priority="1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4">
    <cfRule type="colorScale" priority="1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4">
    <cfRule type="colorScale" priority="1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4">
    <cfRule type="colorScale" priority="1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5">
    <cfRule type="colorScale" priority="1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5">
    <cfRule type="colorScale" priority="1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5">
    <cfRule type="colorScale" priority="1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6">
    <cfRule type="colorScale" priority="1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6">
    <cfRule type="colorScale" priority="14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6">
    <cfRule type="colorScale" priority="14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7">
    <cfRule type="colorScale" priority="14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7">
    <cfRule type="colorScale" priority="14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7">
    <cfRule type="colorScale" priority="14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8">
    <cfRule type="colorScale" priority="14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8">
    <cfRule type="colorScale" priority="14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8">
    <cfRule type="colorScale" priority="14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9">
    <cfRule type="colorScale" priority="14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8">
    <cfRule type="colorScale" priority="14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8">
    <cfRule type="colorScale" priority="14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9">
    <cfRule type="colorScale" priority="14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0">
    <cfRule type="colorScale" priority="14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0">
    <cfRule type="colorScale" priority="14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0">
    <cfRule type="colorScale" priority="14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1">
    <cfRule type="colorScale" priority="14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1">
    <cfRule type="colorScale" priority="14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1">
    <cfRule type="colorScale" priority="14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2">
    <cfRule type="colorScale" priority="14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2">
    <cfRule type="colorScale" priority="14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2">
    <cfRule type="colorScale" priority="14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3">
    <cfRule type="colorScale" priority="1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3">
    <cfRule type="colorScale" priority="1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3">
    <cfRule type="colorScale" priority="1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4">
    <cfRule type="colorScale" priority="1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4">
    <cfRule type="colorScale" priority="1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4">
    <cfRule type="colorScale" priority="1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75">
    <cfRule type="colorScale" priority="1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74">
    <cfRule type="colorScale" priority="1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74">
    <cfRule type="colorScale" priority="1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75">
    <cfRule type="colorScale" priority="1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6">
    <cfRule type="colorScale" priority="1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6">
    <cfRule type="colorScale" priority="14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6">
    <cfRule type="colorScale" priority="14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7">
    <cfRule type="colorScale" priority="14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7">
    <cfRule type="colorScale" priority="14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7">
    <cfRule type="colorScale" priority="14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8">
    <cfRule type="colorScale" priority="14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8">
    <cfRule type="colorScale" priority="13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8">
    <cfRule type="colorScale" priority="13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9">
    <cfRule type="colorScale" priority="13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9">
    <cfRule type="colorScale" priority="13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9">
    <cfRule type="colorScale" priority="13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0">
    <cfRule type="colorScale" priority="13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0">
    <cfRule type="colorScale" priority="13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0">
    <cfRule type="colorScale" priority="13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1">
    <cfRule type="colorScale" priority="13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0">
    <cfRule type="colorScale" priority="13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0">
    <cfRule type="colorScale" priority="13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1">
    <cfRule type="colorScale" priority="13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2">
    <cfRule type="colorScale" priority="13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2">
    <cfRule type="colorScale" priority="13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2">
    <cfRule type="colorScale" priority="13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3">
    <cfRule type="colorScale" priority="13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3">
    <cfRule type="colorScale" priority="13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3">
    <cfRule type="colorScale" priority="13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4">
    <cfRule type="colorScale" priority="13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4">
    <cfRule type="colorScale" priority="13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4">
    <cfRule type="colorScale" priority="13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5">
    <cfRule type="colorScale" priority="13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5">
    <cfRule type="colorScale" priority="13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5">
    <cfRule type="colorScale" priority="13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6">
    <cfRule type="colorScale" priority="13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6">
    <cfRule type="colorScale" priority="13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6">
    <cfRule type="colorScale" priority="13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76:C679 D671">
    <cfRule type="colorScale" priority="1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76:C681 D671">
    <cfRule type="colorScale" priority="1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70:C673 D665">
    <cfRule type="colorScale" priority="1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70:C675 D665">
    <cfRule type="colorScale" priority="1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4:C667 D659">
    <cfRule type="colorScale" priority="1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64:C669 D659">
    <cfRule type="colorScale" priority="1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8:C661 D653">
    <cfRule type="colorScale" priority="1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58:C663 D653">
    <cfRule type="colorScale" priority="1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7">
    <cfRule type="colorScale" priority="13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6">
    <cfRule type="colorScale" priority="13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6">
    <cfRule type="colorScale" priority="13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7">
    <cfRule type="colorScale" priority="13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8">
    <cfRule type="colorScale" priority="13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8">
    <cfRule type="colorScale" priority="13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8">
    <cfRule type="colorScale" priority="13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9">
    <cfRule type="colorScale" priority="13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9">
    <cfRule type="colorScale" priority="1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9">
    <cfRule type="colorScale" priority="13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0">
    <cfRule type="colorScale" priority="13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0">
    <cfRule type="colorScale" priority="13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0">
    <cfRule type="colorScale" priority="13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1">
    <cfRule type="colorScale" priority="13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1">
    <cfRule type="colorScale" priority="13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1">
    <cfRule type="colorScale" priority="13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2">
    <cfRule type="colorScale" priority="13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2">
    <cfRule type="colorScale" priority="13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2">
    <cfRule type="colorScale" priority="13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3">
    <cfRule type="colorScale" priority="13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2">
    <cfRule type="colorScale" priority="13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2">
    <cfRule type="colorScale" priority="13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3">
    <cfRule type="colorScale" priority="13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4">
    <cfRule type="colorScale" priority="13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4">
    <cfRule type="colorScale" priority="13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4">
    <cfRule type="colorScale" priority="13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5">
    <cfRule type="colorScale" priority="13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5">
    <cfRule type="colorScale" priority="13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5">
    <cfRule type="colorScale" priority="13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6">
    <cfRule type="colorScale" priority="13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6">
    <cfRule type="colorScale" priority="13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6">
    <cfRule type="colorScale" priority="13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7">
    <cfRule type="colorScale" priority="13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7">
    <cfRule type="colorScale" priority="13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7">
    <cfRule type="colorScale" priority="13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8">
    <cfRule type="colorScale" priority="13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8">
    <cfRule type="colorScale" priority="13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8">
    <cfRule type="colorScale" priority="13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9">
    <cfRule type="colorScale" priority="13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8">
    <cfRule type="colorScale" priority="13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8">
    <cfRule type="colorScale" priority="13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9">
    <cfRule type="colorScale" priority="13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0">
    <cfRule type="colorScale" priority="13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0">
    <cfRule type="colorScale" priority="13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0">
    <cfRule type="colorScale" priority="13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1">
    <cfRule type="colorScale" priority="13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1">
    <cfRule type="colorScale" priority="13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1">
    <cfRule type="colorScale" priority="13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2">
    <cfRule type="colorScale" priority="13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2">
    <cfRule type="colorScale" priority="13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2">
    <cfRule type="colorScale" priority="13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3">
    <cfRule type="colorScale" priority="13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3">
    <cfRule type="colorScale" priority="13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3">
    <cfRule type="colorScale" priority="13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4">
    <cfRule type="colorScale" priority="13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4">
    <cfRule type="colorScale" priority="13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4">
    <cfRule type="colorScale" priority="13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6">
    <cfRule type="colorScale" priority="13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6">
    <cfRule type="colorScale" priority="13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6">
    <cfRule type="colorScale" priority="13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7">
    <cfRule type="colorScale" priority="13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7">
    <cfRule type="colorScale" priority="13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7">
    <cfRule type="colorScale" priority="13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8">
    <cfRule type="colorScale" priority="13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8">
    <cfRule type="colorScale" priority="13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8">
    <cfRule type="colorScale" priority="12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9">
    <cfRule type="colorScale" priority="12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9">
    <cfRule type="colorScale" priority="12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9">
    <cfRule type="colorScale" priority="12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0">
    <cfRule type="colorScale" priority="12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0">
    <cfRule type="colorScale" priority="12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0">
    <cfRule type="colorScale" priority="12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5 C700">
    <cfRule type="colorScale" priority="13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5">
    <cfRule type="colorScale" priority="13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4:C697 D689">
    <cfRule type="colorScale" priority="13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4:C699 D689">
    <cfRule type="colorScale" priority="13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8:C691 D683">
    <cfRule type="colorScale" priority="13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8:C693 D683">
    <cfRule type="colorScale" priority="13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2:C685 D677">
    <cfRule type="colorScale" priority="13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2:C687 D677">
    <cfRule type="colorScale" priority="13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01:D701 C702 C704:C706 C709 B702:B724">
    <cfRule type="colorScale" priority="12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08">
    <cfRule type="colorScale" priority="12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03">
    <cfRule type="colorScale" priority="12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07">
    <cfRule type="colorScale" priority="12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01:D701 C702:C709 B702:B724">
    <cfRule type="colorScale" priority="12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03">
    <cfRule type="colorScale" priority="12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07">
    <cfRule type="colorScale" priority="12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08">
    <cfRule type="colorScale" priority="12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01:B724">
    <cfRule type="colorScale" priority="12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2">
    <cfRule type="colorScale" priority="12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2">
    <cfRule type="colorScale" priority="12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2">
    <cfRule type="colorScale" priority="12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3">
    <cfRule type="colorScale" priority="12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3">
    <cfRule type="colorScale" priority="12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3">
    <cfRule type="colorScale" priority="12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4">
    <cfRule type="colorScale" priority="12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4">
    <cfRule type="colorScale" priority="12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4">
    <cfRule type="colorScale" priority="12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5">
    <cfRule type="colorScale" priority="12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5">
    <cfRule type="colorScale" priority="12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5">
    <cfRule type="colorScale" priority="12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6">
    <cfRule type="colorScale" priority="12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6">
    <cfRule type="colorScale" priority="12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6">
    <cfRule type="colorScale" priority="12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7">
    <cfRule type="colorScale" priority="12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2">
    <cfRule type="colorScale" priority="12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6">
    <cfRule type="colorScale" priority="12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2">
    <cfRule type="colorScale" priority="12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6">
    <cfRule type="colorScale" priority="12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7">
    <cfRule type="colorScale" priority="12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8">
    <cfRule type="colorScale" priority="12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8">
    <cfRule type="colorScale" priority="12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8">
    <cfRule type="colorScale" priority="12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9">
    <cfRule type="colorScale" priority="12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9">
    <cfRule type="colorScale" priority="12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9">
    <cfRule type="colorScale" priority="12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0">
    <cfRule type="colorScale" priority="12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0">
    <cfRule type="colorScale" priority="12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0">
    <cfRule type="colorScale" priority="12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1">
    <cfRule type="colorScale" priority="12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1">
    <cfRule type="colorScale" priority="12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1">
    <cfRule type="colorScale" priority="12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2">
    <cfRule type="colorScale" priority="12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2">
    <cfRule type="colorScale" priority="12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2">
    <cfRule type="colorScale" priority="12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23">
    <cfRule type="colorScale" priority="12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22">
    <cfRule type="colorScale" priority="12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22">
    <cfRule type="colorScale" priority="12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23">
    <cfRule type="colorScale" priority="12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4">
    <cfRule type="colorScale" priority="12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4">
    <cfRule type="colorScale" priority="12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4">
    <cfRule type="colorScale" priority="12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5">
    <cfRule type="colorScale" priority="12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5">
    <cfRule type="colorScale" priority="1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5">
    <cfRule type="colorScale" priority="1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6">
    <cfRule type="colorScale" priority="1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6">
    <cfRule type="colorScale" priority="1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6">
    <cfRule type="colorScale" priority="1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7">
    <cfRule type="colorScale" priority="1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7">
    <cfRule type="colorScale" priority="1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7">
    <cfRule type="colorScale" priority="1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8">
    <cfRule type="colorScale" priority="1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8">
    <cfRule type="colorScale" priority="1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8">
    <cfRule type="colorScale" priority="1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29">
    <cfRule type="colorScale" priority="1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28">
    <cfRule type="colorScale" priority="1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28">
    <cfRule type="colorScale" priority="1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29">
    <cfRule type="colorScale" priority="1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0">
    <cfRule type="colorScale" priority="1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0">
    <cfRule type="colorScale" priority="1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0">
    <cfRule type="colorScale" priority="1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1">
    <cfRule type="colorScale" priority="1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1">
    <cfRule type="colorScale" priority="1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1">
    <cfRule type="colorScale" priority="1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2">
    <cfRule type="colorScale" priority="1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2">
    <cfRule type="colorScale" priority="1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2">
    <cfRule type="colorScale" priority="1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3">
    <cfRule type="colorScale" priority="1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3">
    <cfRule type="colorScale" priority="1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3">
    <cfRule type="colorScale" priority="1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4">
    <cfRule type="colorScale" priority="1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4">
    <cfRule type="colorScale" priority="1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4">
    <cfRule type="colorScale" priority="1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5:C725 D719 C724 C726:C727 B726:B796">
    <cfRule type="colorScale" priority="12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5:C725 D719 C724 C726:C729 B726:B796">
    <cfRule type="colorScale" priority="12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5:B796">
    <cfRule type="colorScale" priority="12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8:C721 D713">
    <cfRule type="colorScale" priority="12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8:C723 D713">
    <cfRule type="colorScale" priority="12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0:C711 D707 C713:C715">
    <cfRule type="colorScale" priority="12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10:C717 D707">
    <cfRule type="colorScale" priority="12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5">
    <cfRule type="colorScale" priority="1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4">
    <cfRule type="colorScale" priority="1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4">
    <cfRule type="colorScale" priority="1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5">
    <cfRule type="colorScale" priority="1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6">
    <cfRule type="colorScale" priority="1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6">
    <cfRule type="colorScale" priority="1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6">
    <cfRule type="colorScale" priority="1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7">
    <cfRule type="colorScale" priority="1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7">
    <cfRule type="colorScale" priority="1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7">
    <cfRule type="colorScale" priority="1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8">
    <cfRule type="colorScale" priority="1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8">
    <cfRule type="colorScale" priority="1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8">
    <cfRule type="colorScale" priority="1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9">
    <cfRule type="colorScale" priority="1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9">
    <cfRule type="colorScale" priority="1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9">
    <cfRule type="colorScale" priority="1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0">
    <cfRule type="colorScale" priority="1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0">
    <cfRule type="colorScale" priority="1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0">
    <cfRule type="colorScale" priority="1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1">
    <cfRule type="colorScale" priority="1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0">
    <cfRule type="colorScale" priority="1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0">
    <cfRule type="colorScale" priority="1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1">
    <cfRule type="colorScale" priority="1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2">
    <cfRule type="colorScale" priority="1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2">
    <cfRule type="colorScale" priority="1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2">
    <cfRule type="colorScale" priority="1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3">
    <cfRule type="colorScale" priority="1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3">
    <cfRule type="colorScale" priority="1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3">
    <cfRule type="colorScale" priority="1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4">
    <cfRule type="colorScale" priority="1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4">
    <cfRule type="colorScale" priority="1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4">
    <cfRule type="colorScale" priority="1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5">
    <cfRule type="colorScale" priority="1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5">
    <cfRule type="colorScale" priority="1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5">
    <cfRule type="colorScale" priority="1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6">
    <cfRule type="colorScale" priority="1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6">
    <cfRule type="colorScale" priority="1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6">
    <cfRule type="colorScale" priority="1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7">
    <cfRule type="colorScale" priority="1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6">
    <cfRule type="colorScale" priority="1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6">
    <cfRule type="colorScale" priority="1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7">
    <cfRule type="colorScale" priority="1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8">
    <cfRule type="colorScale" priority="1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8">
    <cfRule type="colorScale" priority="1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8">
    <cfRule type="colorScale" priority="1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9">
    <cfRule type="colorScale" priority="1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9">
    <cfRule type="colorScale" priority="1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9">
    <cfRule type="colorScale" priority="1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0">
    <cfRule type="colorScale" priority="1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0">
    <cfRule type="colorScale" priority="1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0">
    <cfRule type="colorScale" priority="1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1">
    <cfRule type="colorScale" priority="1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1">
    <cfRule type="colorScale" priority="1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1">
    <cfRule type="colorScale" priority="1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2">
    <cfRule type="colorScale" priority="1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2">
    <cfRule type="colorScale" priority="1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2">
    <cfRule type="colorScale" priority="1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3">
    <cfRule type="colorScale" priority="1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2">
    <cfRule type="colorScale" priority="1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2">
    <cfRule type="colorScale" priority="1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3">
    <cfRule type="colorScale" priority="1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4">
    <cfRule type="colorScale" priority="1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4">
    <cfRule type="colorScale" priority="1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4">
    <cfRule type="colorScale" priority="1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5">
    <cfRule type="colorScale" priority="1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5">
    <cfRule type="colorScale" priority="1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5">
    <cfRule type="colorScale" priority="1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6">
    <cfRule type="colorScale" priority="1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6">
    <cfRule type="colorScale" priority="1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6">
    <cfRule type="colorScale" priority="1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7">
    <cfRule type="colorScale" priority="1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7">
    <cfRule type="colorScale" priority="1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7">
    <cfRule type="colorScale" priority="1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8">
    <cfRule type="colorScale" priority="1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8">
    <cfRule type="colorScale" priority="1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8">
    <cfRule type="colorScale" priority="1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8:C751 D743">
    <cfRule type="colorScale" priority="1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8:C753 D743">
    <cfRule type="colorScale" priority="1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2:C745 D737">
    <cfRule type="colorScale" priority="1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2:C747 D737">
    <cfRule type="colorScale" priority="1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6:C739 D731">
    <cfRule type="colorScale" priority="12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6:C741 D731">
    <cfRule type="colorScale" priority="12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0:C733 D725">
    <cfRule type="colorScale" priority="12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30:C735 D725">
    <cfRule type="colorScale" priority="12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9">
    <cfRule type="colorScale" priority="1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8">
    <cfRule type="colorScale" priority="1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8">
    <cfRule type="colorScale" priority="1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9">
    <cfRule type="colorScale" priority="1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0">
    <cfRule type="colorScale" priority="1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0">
    <cfRule type="colorScale" priority="1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0">
    <cfRule type="colorScale" priority="1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1">
    <cfRule type="colorScale" priority="1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1">
    <cfRule type="colorScale" priority="1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1">
    <cfRule type="colorScale" priority="1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2">
    <cfRule type="colorScale" priority="1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2">
    <cfRule type="colorScale" priority="10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2">
    <cfRule type="colorScale" priority="10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3">
    <cfRule type="colorScale" priority="10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3">
    <cfRule type="colorScale" priority="10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3">
    <cfRule type="colorScale" priority="10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4">
    <cfRule type="colorScale" priority="10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4">
    <cfRule type="colorScale" priority="10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4">
    <cfRule type="colorScale" priority="10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5">
    <cfRule type="colorScale" priority="10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4">
    <cfRule type="colorScale" priority="10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4">
    <cfRule type="colorScale" priority="10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5">
    <cfRule type="colorScale" priority="10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6">
    <cfRule type="colorScale" priority="10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6">
    <cfRule type="colorScale" priority="10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6">
    <cfRule type="colorScale" priority="10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7">
    <cfRule type="colorScale" priority="10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7">
    <cfRule type="colorScale" priority="10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7">
    <cfRule type="colorScale" priority="10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8">
    <cfRule type="colorScale" priority="10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8">
    <cfRule type="colorScale" priority="10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8">
    <cfRule type="colorScale" priority="10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9">
    <cfRule type="colorScale" priority="10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9">
    <cfRule type="colorScale" priority="10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9">
    <cfRule type="colorScale" priority="10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0">
    <cfRule type="colorScale" priority="10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0">
    <cfRule type="colorScale" priority="10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0">
    <cfRule type="colorScale" priority="10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1">
    <cfRule type="colorScale" priority="10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0">
    <cfRule type="colorScale" priority="10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0">
    <cfRule type="colorScale" priority="10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1">
    <cfRule type="colorScale" priority="10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2">
    <cfRule type="colorScale" priority="10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2">
    <cfRule type="colorScale" priority="10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2">
    <cfRule type="colorScale" priority="10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3">
    <cfRule type="colorScale" priority="10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3">
    <cfRule type="colorScale" priority="10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3">
    <cfRule type="colorScale" priority="10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4">
    <cfRule type="colorScale" priority="10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4">
    <cfRule type="colorScale" priority="10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4">
    <cfRule type="colorScale" priority="10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5">
    <cfRule type="colorScale" priority="10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5">
    <cfRule type="colorScale" priority="10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5">
    <cfRule type="colorScale" priority="10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6">
    <cfRule type="colorScale" priority="10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6">
    <cfRule type="colorScale" priority="10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6">
    <cfRule type="colorScale" priority="10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7">
    <cfRule type="colorScale" priority="10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6">
    <cfRule type="colorScale" priority="10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6">
    <cfRule type="colorScale" priority="10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7">
    <cfRule type="colorScale" priority="10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8">
    <cfRule type="colorScale" priority="10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8">
    <cfRule type="colorScale" priority="10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8">
    <cfRule type="colorScale" priority="10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9">
    <cfRule type="colorScale" priority="10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9">
    <cfRule type="colorScale" priority="10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9">
    <cfRule type="colorScale" priority="10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0">
    <cfRule type="colorScale" priority="10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0">
    <cfRule type="colorScale" priority="10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0">
    <cfRule type="colorScale" priority="10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1">
    <cfRule type="colorScale" priority="10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1">
    <cfRule type="colorScale" priority="10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1">
    <cfRule type="colorScale" priority="10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2">
    <cfRule type="colorScale" priority="10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2">
    <cfRule type="colorScale" priority="10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2">
    <cfRule type="colorScale" priority="10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2:C775 D767">
    <cfRule type="colorScale" priority="1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2:C777 D767">
    <cfRule type="colorScale" priority="1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6:C769 D761">
    <cfRule type="colorScale" priority="1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6:C771 D761">
    <cfRule type="colorScale" priority="1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0:C763 D755">
    <cfRule type="colorScale" priority="1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0:C765 D755">
    <cfRule type="colorScale" priority="1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4:C757 D749">
    <cfRule type="colorScale" priority="1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54:C759 D749">
    <cfRule type="colorScale" priority="1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3">
    <cfRule type="colorScale" priority="10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2">
    <cfRule type="colorScale" priority="10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2">
    <cfRule type="colorScale" priority="10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3">
    <cfRule type="colorScale" priority="10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4">
    <cfRule type="colorScale" priority="10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4">
    <cfRule type="colorScale" priority="10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4">
    <cfRule type="colorScale" priority="10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5">
    <cfRule type="colorScale" priority="10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5">
    <cfRule type="colorScale" priority="10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5">
    <cfRule type="colorScale" priority="10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6">
    <cfRule type="colorScale" priority="10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6">
    <cfRule type="colorScale" priority="10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6">
    <cfRule type="colorScale" priority="10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7">
    <cfRule type="colorScale" priority="10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7">
    <cfRule type="colorScale" priority="10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7">
    <cfRule type="colorScale" priority="10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8">
    <cfRule type="colorScale" priority="10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8">
    <cfRule type="colorScale" priority="10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8">
    <cfRule type="colorScale" priority="10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9">
    <cfRule type="colorScale" priority="10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8">
    <cfRule type="colorScale" priority="10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8">
    <cfRule type="colorScale" priority="10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9">
    <cfRule type="colorScale" priority="10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0">
    <cfRule type="colorScale" priority="10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0">
    <cfRule type="colorScale" priority="10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0">
    <cfRule type="colorScale" priority="10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1">
    <cfRule type="colorScale" priority="10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1">
    <cfRule type="colorScale" priority="9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1">
    <cfRule type="colorScale" priority="9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2">
    <cfRule type="colorScale" priority="9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2">
    <cfRule type="colorScale" priority="9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2">
    <cfRule type="colorScale" priority="9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3">
    <cfRule type="colorScale" priority="9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3">
    <cfRule type="colorScale" priority="9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3">
    <cfRule type="colorScale" priority="9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4">
    <cfRule type="colorScale" priority="9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4">
    <cfRule type="colorScale" priority="9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4">
    <cfRule type="colorScale" priority="9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95">
    <cfRule type="colorScale" priority="9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94">
    <cfRule type="colorScale" priority="9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94">
    <cfRule type="colorScale" priority="9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95">
    <cfRule type="colorScale" priority="9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6">
    <cfRule type="colorScale" priority="9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6">
    <cfRule type="colorScale" priority="9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6">
    <cfRule type="colorScale" priority="9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7">
    <cfRule type="colorScale" priority="9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7">
    <cfRule type="colorScale" priority="9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7">
    <cfRule type="colorScale" priority="9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8">
    <cfRule type="colorScale" priority="9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8">
    <cfRule type="colorScale" priority="9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8">
    <cfRule type="colorScale" priority="9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9">
    <cfRule type="colorScale" priority="9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9">
    <cfRule type="colorScale" priority="9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9">
    <cfRule type="colorScale" priority="9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0">
    <cfRule type="colorScale" priority="9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0">
    <cfRule type="colorScale" priority="9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0">
    <cfRule type="colorScale" priority="9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1">
    <cfRule type="colorScale" priority="9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0">
    <cfRule type="colorScale" priority="9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0">
    <cfRule type="colorScale" priority="9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1">
    <cfRule type="colorScale" priority="9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2">
    <cfRule type="colorScale" priority="9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2">
    <cfRule type="colorScale" priority="9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2">
    <cfRule type="colorScale" priority="9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3">
    <cfRule type="colorScale" priority="9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3">
    <cfRule type="colorScale" priority="9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3">
    <cfRule type="colorScale" priority="9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4">
    <cfRule type="colorScale" priority="9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4">
    <cfRule type="colorScale" priority="9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4">
    <cfRule type="colorScale" priority="9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5">
    <cfRule type="colorScale" priority="9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5">
    <cfRule type="colorScale" priority="9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5">
    <cfRule type="colorScale" priority="9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6">
    <cfRule type="colorScale" priority="9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6">
    <cfRule type="colorScale" priority="9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6">
    <cfRule type="colorScale" priority="9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96:C799 D791">
    <cfRule type="colorScale" priority="10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96:C801 D791">
    <cfRule type="colorScale" priority="10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90:C793 D785">
    <cfRule type="colorScale" priority="10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90:C795 D785">
    <cfRule type="colorScale" priority="10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4:C787 D779">
    <cfRule type="colorScale" priority="10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4:C789 D779">
    <cfRule type="colorScale" priority="10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8:C781 D773">
    <cfRule type="colorScale" priority="10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78:C783 D773">
    <cfRule type="colorScale" priority="10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97:B820">
    <cfRule type="colorScale" priority="9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7">
    <cfRule type="colorScale" priority="9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6">
    <cfRule type="colorScale" priority="9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6">
    <cfRule type="colorScale" priority="9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7">
    <cfRule type="colorScale" priority="9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8">
    <cfRule type="colorScale" priority="9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8">
    <cfRule type="colorScale" priority="9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8">
    <cfRule type="colorScale" priority="9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9">
    <cfRule type="colorScale" priority="9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9">
    <cfRule type="colorScale" priority="9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9">
    <cfRule type="colorScale" priority="9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0">
    <cfRule type="colorScale" priority="9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0">
    <cfRule type="colorScale" priority="9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0">
    <cfRule type="colorScale" priority="9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1">
    <cfRule type="colorScale" priority="9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1">
    <cfRule type="colorScale" priority="9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1">
    <cfRule type="colorScale" priority="9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2">
    <cfRule type="colorScale" priority="9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2">
    <cfRule type="colorScale" priority="9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2">
    <cfRule type="colorScale" priority="9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3">
    <cfRule type="colorScale" priority="9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2">
    <cfRule type="colorScale" priority="9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2">
    <cfRule type="colorScale" priority="9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3">
    <cfRule type="colorScale" priority="9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4">
    <cfRule type="colorScale" priority="9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4">
    <cfRule type="colorScale" priority="9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4">
    <cfRule type="colorScale" priority="9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5">
    <cfRule type="colorScale" priority="9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5">
    <cfRule type="colorScale" priority="9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5">
    <cfRule type="colorScale" priority="9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6">
    <cfRule type="colorScale" priority="9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6">
    <cfRule type="colorScale" priority="9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6">
    <cfRule type="colorScale" priority="9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7">
    <cfRule type="colorScale" priority="9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7">
    <cfRule type="colorScale" priority="9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7">
    <cfRule type="colorScale" priority="9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8">
    <cfRule type="colorScale" priority="9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8">
    <cfRule type="colorScale" priority="9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8">
    <cfRule type="colorScale" priority="9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9">
    <cfRule type="colorScale" priority="9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8">
    <cfRule type="colorScale" priority="9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8">
    <cfRule type="colorScale" priority="9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9">
    <cfRule type="colorScale" priority="9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0">
    <cfRule type="colorScale" priority="8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0">
    <cfRule type="colorScale" priority="8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0">
    <cfRule type="colorScale" priority="8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1">
    <cfRule type="colorScale" priority="8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1">
    <cfRule type="colorScale" priority="8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1">
    <cfRule type="colorScale" priority="8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2">
    <cfRule type="colorScale" priority="8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2">
    <cfRule type="colorScale" priority="8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2">
    <cfRule type="colorScale" priority="8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3">
    <cfRule type="colorScale" priority="8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3">
    <cfRule type="colorScale" priority="8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3">
    <cfRule type="colorScale" priority="8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4">
    <cfRule type="colorScale" priority="8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4">
    <cfRule type="colorScale" priority="8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4">
    <cfRule type="colorScale" priority="8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5">
    <cfRule type="colorScale" priority="8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4">
    <cfRule type="colorScale" priority="8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4">
    <cfRule type="colorScale" priority="8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5">
    <cfRule type="colorScale" priority="8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6">
    <cfRule type="colorScale" priority="8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6">
    <cfRule type="colorScale" priority="8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6">
    <cfRule type="colorScale" priority="8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7">
    <cfRule type="colorScale" priority="8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7">
    <cfRule type="colorScale" priority="8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7">
    <cfRule type="colorScale" priority="8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8">
    <cfRule type="colorScale" priority="8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8">
    <cfRule type="colorScale" priority="8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8">
    <cfRule type="colorScale" priority="8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9">
    <cfRule type="colorScale" priority="8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9">
    <cfRule type="colorScale" priority="8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9">
    <cfRule type="colorScale" priority="8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0">
    <cfRule type="colorScale" priority="8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0">
    <cfRule type="colorScale" priority="8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0">
    <cfRule type="colorScale" priority="8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0:C823 D815">
    <cfRule type="colorScale" priority="9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0:C825 D815">
    <cfRule type="colorScale" priority="9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4:C817 D809">
    <cfRule type="colorScale" priority="9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14:C819 D809">
    <cfRule type="colorScale" priority="9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8:C811 D803">
    <cfRule type="colorScale" priority="9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8:C813 D803">
    <cfRule type="colorScale" priority="9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2:C805 D797">
    <cfRule type="colorScale" priority="9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2:C807 D797">
    <cfRule type="colorScale" priority="9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21:B916">
    <cfRule type="colorScale" priority="8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1">
    <cfRule type="colorScale" priority="8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0">
    <cfRule type="colorScale" priority="8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0">
    <cfRule type="colorScale" priority="8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1">
    <cfRule type="colorScale" priority="8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2">
    <cfRule type="colorScale" priority="8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2">
    <cfRule type="colorScale" priority="8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2">
    <cfRule type="colorScale" priority="8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3">
    <cfRule type="colorScale" priority="8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3">
    <cfRule type="colorScale" priority="8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3">
    <cfRule type="colorScale" priority="8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4">
    <cfRule type="colorScale" priority="8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4">
    <cfRule type="colorScale" priority="8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4">
    <cfRule type="colorScale" priority="8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5">
    <cfRule type="colorScale" priority="8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5">
    <cfRule type="colorScale" priority="8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5">
    <cfRule type="colorScale" priority="8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6">
    <cfRule type="colorScale" priority="8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6">
    <cfRule type="colorScale" priority="8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6">
    <cfRule type="colorScale" priority="8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7">
    <cfRule type="colorScale" priority="8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6">
    <cfRule type="colorScale" priority="8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6">
    <cfRule type="colorScale" priority="8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7">
    <cfRule type="colorScale" priority="8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8">
    <cfRule type="colorScale" priority="8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8">
    <cfRule type="colorScale" priority="8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8">
    <cfRule type="colorScale" priority="8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9">
    <cfRule type="colorScale" priority="8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9">
    <cfRule type="colorScale" priority="8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9">
    <cfRule type="colorScale" priority="8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0">
    <cfRule type="colorScale" priority="8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0">
    <cfRule type="colorScale" priority="8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0">
    <cfRule type="colorScale" priority="8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1">
    <cfRule type="colorScale" priority="8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1">
    <cfRule type="colorScale" priority="8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1">
    <cfRule type="colorScale" priority="8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2">
    <cfRule type="colorScale" priority="8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2">
    <cfRule type="colorScale" priority="8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2">
    <cfRule type="colorScale" priority="8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3">
    <cfRule type="colorScale" priority="8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2">
    <cfRule type="colorScale" priority="8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2">
    <cfRule type="colorScale" priority="8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3">
    <cfRule type="colorScale" priority="8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4">
    <cfRule type="colorScale" priority="8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4">
    <cfRule type="colorScale" priority="8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4">
    <cfRule type="colorScale" priority="8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5">
    <cfRule type="colorScale" priority="8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5">
    <cfRule type="colorScale" priority="8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5">
    <cfRule type="colorScale" priority="8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6">
    <cfRule type="colorScale" priority="8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6">
    <cfRule type="colorScale" priority="8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6">
    <cfRule type="colorScale" priority="8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7">
    <cfRule type="colorScale" priority="8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7">
    <cfRule type="colorScale" priority="8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7">
    <cfRule type="colorScale" priority="8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8">
    <cfRule type="colorScale" priority="8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8">
    <cfRule type="colorScale" priority="8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8">
    <cfRule type="colorScale" priority="8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9">
    <cfRule type="colorScale" priority="7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8">
    <cfRule type="colorScale" priority="7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8">
    <cfRule type="colorScale" priority="7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9">
    <cfRule type="colorScale" priority="7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0">
    <cfRule type="colorScale" priority="7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0">
    <cfRule type="colorScale" priority="7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0">
    <cfRule type="colorScale" priority="7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1">
    <cfRule type="colorScale" priority="7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1">
    <cfRule type="colorScale" priority="7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1">
    <cfRule type="colorScale" priority="7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2">
    <cfRule type="colorScale" priority="7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2">
    <cfRule type="colorScale" priority="7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2">
    <cfRule type="colorScale" priority="7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3">
    <cfRule type="colorScale" priority="7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3">
    <cfRule type="colorScale" priority="7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3">
    <cfRule type="colorScale" priority="7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4">
    <cfRule type="colorScale" priority="7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4">
    <cfRule type="colorScale" priority="7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4">
    <cfRule type="colorScale" priority="7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4:C847 D839">
    <cfRule type="colorScale" priority="8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44:C849 D839">
    <cfRule type="colorScale" priority="8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8:C841 D833">
    <cfRule type="colorScale" priority="8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8:C843 D833">
    <cfRule type="colorScale" priority="8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2:C835 D827">
    <cfRule type="colorScale" priority="8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32:C837 D827">
    <cfRule type="colorScale" priority="8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6:C829 D821">
    <cfRule type="colorScale" priority="8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6:C831 D821">
    <cfRule type="colorScale" priority="8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55">
    <cfRule type="colorScale" priority="7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54">
    <cfRule type="colorScale" priority="7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54">
    <cfRule type="colorScale" priority="7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55">
    <cfRule type="colorScale" priority="7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6">
    <cfRule type="colorScale" priority="7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6">
    <cfRule type="colorScale" priority="7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6">
    <cfRule type="colorScale" priority="7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7">
    <cfRule type="colorScale" priority="7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7">
    <cfRule type="colorScale" priority="7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7">
    <cfRule type="colorScale" priority="7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8">
    <cfRule type="colorScale" priority="7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8">
    <cfRule type="colorScale" priority="7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8">
    <cfRule type="colorScale" priority="7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9">
    <cfRule type="colorScale" priority="7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9">
    <cfRule type="colorScale" priority="7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9">
    <cfRule type="colorScale" priority="7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0">
    <cfRule type="colorScale" priority="7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0">
    <cfRule type="colorScale" priority="7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0">
    <cfRule type="colorScale" priority="7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1">
    <cfRule type="colorScale" priority="7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0">
    <cfRule type="colorScale" priority="7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0">
    <cfRule type="colorScale" priority="7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1">
    <cfRule type="colorScale" priority="7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2">
    <cfRule type="colorScale" priority="7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2">
    <cfRule type="colorScale" priority="7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2">
    <cfRule type="colorScale" priority="7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3">
    <cfRule type="colorScale" priority="7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3">
    <cfRule type="colorScale" priority="7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3">
    <cfRule type="colorScale" priority="7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4">
    <cfRule type="colorScale" priority="7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4">
    <cfRule type="colorScale" priority="7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4">
    <cfRule type="colorScale" priority="7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5">
    <cfRule type="colorScale" priority="7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5">
    <cfRule type="colorScale" priority="7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5">
    <cfRule type="colorScale" priority="7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6">
    <cfRule type="colorScale" priority="7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6">
    <cfRule type="colorScale" priority="7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6">
    <cfRule type="colorScale" priority="7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7">
    <cfRule type="colorScale" priority="7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6">
    <cfRule type="colorScale" priority="7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6">
    <cfRule type="colorScale" priority="7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7">
    <cfRule type="colorScale" priority="7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8">
    <cfRule type="colorScale" priority="7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8">
    <cfRule type="colorScale" priority="7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8">
    <cfRule type="colorScale" priority="7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9">
    <cfRule type="colorScale" priority="7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9">
    <cfRule type="colorScale" priority="7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9">
    <cfRule type="colorScale" priority="7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0">
    <cfRule type="colorScale" priority="7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0">
    <cfRule type="colorScale" priority="7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0">
    <cfRule type="colorScale" priority="7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1">
    <cfRule type="colorScale" priority="7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1">
    <cfRule type="colorScale" priority="7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1">
    <cfRule type="colorScale" priority="7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2">
    <cfRule type="colorScale" priority="7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2">
    <cfRule type="colorScale" priority="7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2">
    <cfRule type="colorScale" priority="7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3">
    <cfRule type="colorScale" priority="7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2">
    <cfRule type="colorScale" priority="7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2">
    <cfRule type="colorScale" priority="7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3">
    <cfRule type="colorScale" priority="7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4">
    <cfRule type="colorScale" priority="7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4">
    <cfRule type="colorScale" priority="7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4">
    <cfRule type="colorScale" priority="7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5">
    <cfRule type="colorScale" priority="7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5">
    <cfRule type="colorScale" priority="7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5">
    <cfRule type="colorScale" priority="7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6">
    <cfRule type="colorScale" priority="7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6">
    <cfRule type="colorScale" priority="7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6">
    <cfRule type="colorScale" priority="7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7">
    <cfRule type="colorScale" priority="7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7">
    <cfRule type="colorScale" priority="7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7">
    <cfRule type="colorScale" priority="7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8">
    <cfRule type="colorScale" priority="6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8">
    <cfRule type="colorScale" priority="6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8">
    <cfRule type="colorScale" priority="6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8:C871 D863">
    <cfRule type="colorScale" priority="7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8:C873 D863">
    <cfRule type="colorScale" priority="7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2:C865 D857">
    <cfRule type="colorScale" priority="7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2:C867 D857">
    <cfRule type="colorScale" priority="7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56:C859 D851">
    <cfRule type="colorScale" priority="7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56:C861 D851">
    <cfRule type="colorScale" priority="7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50:C853 D845">
    <cfRule type="colorScale" priority="7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50:C855 D845">
    <cfRule type="colorScale" priority="7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9">
    <cfRule type="colorScale" priority="6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8">
    <cfRule type="colorScale" priority="6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8">
    <cfRule type="colorScale" priority="6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9">
    <cfRule type="colorScale" priority="6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0">
    <cfRule type="colorScale" priority="6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0">
    <cfRule type="colorScale" priority="6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0">
    <cfRule type="colorScale" priority="6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1">
    <cfRule type="colorScale" priority="6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1">
    <cfRule type="colorScale" priority="6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1">
    <cfRule type="colorScale" priority="6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2">
    <cfRule type="colorScale" priority="6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2">
    <cfRule type="colorScale" priority="6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2">
    <cfRule type="colorScale" priority="6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3">
    <cfRule type="colorScale" priority="6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3">
    <cfRule type="colorScale" priority="6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3">
    <cfRule type="colorScale" priority="6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4">
    <cfRule type="colorScale" priority="6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4">
    <cfRule type="colorScale" priority="6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4">
    <cfRule type="colorScale" priority="6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5">
    <cfRule type="colorScale" priority="6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4">
    <cfRule type="colorScale" priority="6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4">
    <cfRule type="colorScale" priority="6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5">
    <cfRule type="colorScale" priority="6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6">
    <cfRule type="colorScale" priority="6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6">
    <cfRule type="colorScale" priority="6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6">
    <cfRule type="colorScale" priority="6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7">
    <cfRule type="colorScale" priority="6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7">
    <cfRule type="colorScale" priority="6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7">
    <cfRule type="colorScale" priority="6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8">
    <cfRule type="colorScale" priority="6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8">
    <cfRule type="colorScale" priority="6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8">
    <cfRule type="colorScale" priority="6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9">
    <cfRule type="colorScale" priority="6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9">
    <cfRule type="colorScale" priority="6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9">
    <cfRule type="colorScale" priority="6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0">
    <cfRule type="colorScale" priority="6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0">
    <cfRule type="colorScale" priority="6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0">
    <cfRule type="colorScale" priority="6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1">
    <cfRule type="colorScale" priority="6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0">
    <cfRule type="colorScale" priority="6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0">
    <cfRule type="colorScale" priority="6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1">
    <cfRule type="colorScale" priority="6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2">
    <cfRule type="colorScale" priority="6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2">
    <cfRule type="colorScale" priority="6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2">
    <cfRule type="colorScale" priority="6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3">
    <cfRule type="colorScale" priority="6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3">
    <cfRule type="colorScale" priority="6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3">
    <cfRule type="colorScale" priority="6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4">
    <cfRule type="colorScale" priority="6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4">
    <cfRule type="colorScale" priority="6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4">
    <cfRule type="colorScale" priority="6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5">
    <cfRule type="colorScale" priority="6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5">
    <cfRule type="colorScale" priority="6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5">
    <cfRule type="colorScale" priority="6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6">
    <cfRule type="colorScale" priority="6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6">
    <cfRule type="colorScale" priority="6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6">
    <cfRule type="colorScale" priority="6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7">
    <cfRule type="colorScale" priority="6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6">
    <cfRule type="colorScale" priority="6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6">
    <cfRule type="colorScale" priority="6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7">
    <cfRule type="colorScale" priority="6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8">
    <cfRule type="colorScale" priority="6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8">
    <cfRule type="colorScale" priority="6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8">
    <cfRule type="colorScale" priority="6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9">
    <cfRule type="colorScale" priority="6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9">
    <cfRule type="colorScale" priority="6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89">
    <cfRule type="colorScale" priority="6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0">
    <cfRule type="colorScale" priority="6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0">
    <cfRule type="colorScale" priority="6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0">
    <cfRule type="colorScale" priority="6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1">
    <cfRule type="colorScale" priority="6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1">
    <cfRule type="colorScale" priority="6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1">
    <cfRule type="colorScale" priority="6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2">
    <cfRule type="colorScale" priority="6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2">
    <cfRule type="colorScale" priority="6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2">
    <cfRule type="colorScale" priority="6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2:C895 D887">
    <cfRule type="colorScale" priority="6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2:C897 D887">
    <cfRule type="colorScale" priority="6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6:C889 D881">
    <cfRule type="colorScale" priority="6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6:C891 D881">
    <cfRule type="colorScale" priority="6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0:C883 D875">
    <cfRule type="colorScale" priority="6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80:C885 D875">
    <cfRule type="colorScale" priority="6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4:C877 D869">
    <cfRule type="colorScale" priority="6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4:C879 D869">
    <cfRule type="colorScale" priority="6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3">
    <cfRule type="colorScale" priority="6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2">
    <cfRule type="colorScale" priority="6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2">
    <cfRule type="colorScale" priority="6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3">
    <cfRule type="colorScale" priority="6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4">
    <cfRule type="colorScale" priority="6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4">
    <cfRule type="colorScale" priority="5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4">
    <cfRule type="colorScale" priority="5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5">
    <cfRule type="colorScale" priority="5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5">
    <cfRule type="colorScale" priority="5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5">
    <cfRule type="colorScale" priority="5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6">
    <cfRule type="colorScale" priority="5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6">
    <cfRule type="colorScale" priority="5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6">
    <cfRule type="colorScale" priority="5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7">
    <cfRule type="colorScale" priority="5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7">
    <cfRule type="colorScale" priority="5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7">
    <cfRule type="colorScale" priority="5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8">
    <cfRule type="colorScale" priority="5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8">
    <cfRule type="colorScale" priority="5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98">
    <cfRule type="colorScale" priority="5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9">
    <cfRule type="colorScale" priority="5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8">
    <cfRule type="colorScale" priority="5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8">
    <cfRule type="colorScale" priority="5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9">
    <cfRule type="colorScale" priority="5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0">
    <cfRule type="colorScale" priority="5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0">
    <cfRule type="colorScale" priority="5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0">
    <cfRule type="colorScale" priority="5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1">
    <cfRule type="colorScale" priority="5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1">
    <cfRule type="colorScale" priority="5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1">
    <cfRule type="colorScale" priority="5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2">
    <cfRule type="colorScale" priority="5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2">
    <cfRule type="colorScale" priority="5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2">
    <cfRule type="colorScale" priority="5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3">
    <cfRule type="colorScale" priority="5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3">
    <cfRule type="colorScale" priority="5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3">
    <cfRule type="colorScale" priority="5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4">
    <cfRule type="colorScale" priority="5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4">
    <cfRule type="colorScale" priority="5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4">
    <cfRule type="colorScale" priority="5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15">
    <cfRule type="colorScale" priority="5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14">
    <cfRule type="colorScale" priority="5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14">
    <cfRule type="colorScale" priority="5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15">
    <cfRule type="colorScale" priority="5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6">
    <cfRule type="colorScale" priority="5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6">
    <cfRule type="colorScale" priority="5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6">
    <cfRule type="colorScale" priority="5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7">
    <cfRule type="colorScale" priority="5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7">
    <cfRule type="colorScale" priority="5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7">
    <cfRule type="colorScale" priority="5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8">
    <cfRule type="colorScale" priority="5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8">
    <cfRule type="colorScale" priority="5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8">
    <cfRule type="colorScale" priority="5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9">
    <cfRule type="colorScale" priority="5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9">
    <cfRule type="colorScale" priority="5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09">
    <cfRule type="colorScale" priority="5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0">
    <cfRule type="colorScale" priority="5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0">
    <cfRule type="colorScale" priority="5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0">
    <cfRule type="colorScale" priority="5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2">
    <cfRule type="colorScale" priority="5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2">
    <cfRule type="colorScale" priority="5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2">
    <cfRule type="colorScale" priority="5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3">
    <cfRule type="colorScale" priority="5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3">
    <cfRule type="colorScale" priority="5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3">
    <cfRule type="colorScale" priority="5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4">
    <cfRule type="colorScale" priority="5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4">
    <cfRule type="colorScale" priority="5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4">
    <cfRule type="colorScale" priority="5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5">
    <cfRule type="colorScale" priority="5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5">
    <cfRule type="colorScale" priority="5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5">
    <cfRule type="colorScale" priority="5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6">
    <cfRule type="colorScale" priority="5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6">
    <cfRule type="colorScale" priority="5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6">
    <cfRule type="colorScale" priority="5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11 C916">
    <cfRule type="colorScale" priority="6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16">
    <cfRule type="colorScale" priority="6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10:C913 D905">
    <cfRule type="colorScale" priority="6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10:C915 D905">
    <cfRule type="colorScale" priority="6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4:C907 D899">
    <cfRule type="colorScale" priority="6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904:C909 D899">
    <cfRule type="colorScale" priority="6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8:C901 D893">
    <cfRule type="colorScale" priority="6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98:C903 D893">
    <cfRule type="colorScale" priority="6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">
    <cfRule type="colorScale" priority="5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">
    <cfRule type="colorScale" priority="5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">
    <cfRule type="colorScale" priority="5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">
    <cfRule type="colorScale" priority="5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">
    <cfRule type="colorScale" priority="5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">
    <cfRule type="colorScale" priority="5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C11">
    <cfRule type="colorScale" priority="5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C11">
    <cfRule type="colorScale" priority="5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B11">
    <cfRule type="colorScale" priority="5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:D11">
    <cfRule type="colorScale" priority="5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:D11">
    <cfRule type="colorScale" priority="5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9:D11">
    <cfRule type="colorScale" priority="5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">
    <cfRule type="colorScale" priority="5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">
    <cfRule type="colorScale" priority="5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2">
    <cfRule type="colorScale" priority="5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:C15">
    <cfRule type="colorScale" priority="5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2:C15">
    <cfRule type="colorScale" priority="5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:D15">
    <cfRule type="colorScale" priority="4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:D15">
    <cfRule type="colorScale" priority="4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3:D15">
    <cfRule type="colorScale" priority="4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">
    <cfRule type="colorScale" priority="4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">
    <cfRule type="colorScale" priority="4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6">
    <cfRule type="colorScale" priority="4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:C17">
    <cfRule type="colorScale" priority="4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6:C17">
    <cfRule type="colorScale" priority="4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">
    <cfRule type="colorScale" priority="4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">
    <cfRule type="colorScale" priority="4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7">
    <cfRule type="colorScale" priority="4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">
    <cfRule type="colorScale" priority="4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">
    <cfRule type="colorScale" priority="4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8">
    <cfRule type="colorScale" priority="4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:C21">
    <cfRule type="colorScale" priority="4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18:C21">
    <cfRule type="colorScale" priority="4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:D21">
    <cfRule type="colorScale" priority="4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:D21">
    <cfRule type="colorScale" priority="4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19:D21">
    <cfRule type="colorScale" priority="4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">
    <cfRule type="colorScale" priority="4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">
    <cfRule type="colorScale" priority="4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2">
    <cfRule type="colorScale" priority="4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:C23">
    <cfRule type="colorScale" priority="4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2:C23">
    <cfRule type="colorScale" priority="4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">
    <cfRule type="colorScale" priority="4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">
    <cfRule type="colorScale" priority="4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3">
    <cfRule type="colorScale" priority="4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">
    <cfRule type="colorScale" priority="4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">
    <cfRule type="colorScale" priority="4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4">
    <cfRule type="colorScale" priority="4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:C25">
    <cfRule type="colorScale" priority="4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4:C25">
    <cfRule type="colorScale" priority="4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">
    <cfRule type="colorScale" priority="4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">
    <cfRule type="colorScale" priority="4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5">
    <cfRule type="colorScale" priority="4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6:C31">
    <cfRule type="colorScale" priority="4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6:C31">
    <cfRule type="colorScale" priority="4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26:B31">
    <cfRule type="colorScale" priority="4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">
    <cfRule type="colorScale" priority="4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">
    <cfRule type="colorScale" priority="4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6">
    <cfRule type="colorScale" priority="4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:D31">
    <cfRule type="colorScale" priority="4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:D31">
    <cfRule type="colorScale" priority="4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27:D31">
    <cfRule type="colorScale" priority="4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2:B33">
    <cfRule type="colorScale" priority="4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">
    <cfRule type="colorScale" priority="4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2:C33">
    <cfRule type="colorScale" priority="4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">
    <cfRule type="colorScale" priority="4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">
    <cfRule type="colorScale" priority="4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2">
    <cfRule type="colorScale" priority="4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">
    <cfRule type="colorScale" priority="4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3">
    <cfRule type="colorScale" priority="4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">
    <cfRule type="colorScale" priority="4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">
    <cfRule type="colorScale" priority="4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3">
    <cfRule type="colorScale" priority="4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:C7 B6:B33">
    <cfRule type="colorScale" priority="40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:B33">
    <cfRule type="colorScale" priority="40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">
    <cfRule type="colorScale" priority="40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12:B15">
    <cfRule type="colorScale" priority="43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">
    <cfRule type="colorScale" priority="2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">
    <cfRule type="colorScale" priority="2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4">
    <cfRule type="colorScale" priority="2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">
    <cfRule type="colorScale" priority="2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">
    <cfRule type="colorScale" priority="2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6">
    <cfRule type="colorScale" priority="2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6:C37">
    <cfRule type="colorScale" priority="2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6:C37">
    <cfRule type="colorScale" priority="2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6:B37">
    <cfRule type="colorScale" priority="2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">
    <cfRule type="colorScale" priority="2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">
    <cfRule type="colorScale" priority="2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7">
    <cfRule type="colorScale" priority="2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">
    <cfRule type="colorScale" priority="2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">
    <cfRule type="colorScale" priority="2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8">
    <cfRule type="colorScale" priority="2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:C39">
    <cfRule type="colorScale" priority="2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38:C39">
    <cfRule type="colorScale" priority="2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">
    <cfRule type="colorScale" priority="2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">
    <cfRule type="colorScale" priority="2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9">
    <cfRule type="colorScale" priority="2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">
    <cfRule type="colorScale" priority="2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">
    <cfRule type="colorScale" priority="2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0">
    <cfRule type="colorScale" priority="2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:C41">
    <cfRule type="colorScale" priority="2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0:C41">
    <cfRule type="colorScale" priority="2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">
    <cfRule type="colorScale" priority="1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">
    <cfRule type="colorScale" priority="1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1">
    <cfRule type="colorScale" priority="1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">
    <cfRule type="colorScale" priority="1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">
    <cfRule type="colorScale" priority="1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2">
    <cfRule type="colorScale" priority="1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:C43">
    <cfRule type="colorScale" priority="1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2:C43">
    <cfRule type="colorScale" priority="1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">
    <cfRule type="colorScale" priority="1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">
    <cfRule type="colorScale" priority="1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3">
    <cfRule type="colorScale" priority="1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">
    <cfRule type="colorScale" priority="1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">
    <cfRule type="colorScale" priority="1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4">
    <cfRule type="colorScale" priority="1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:C45">
    <cfRule type="colorScale" priority="1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4:C45">
    <cfRule type="colorScale" priority="1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">
    <cfRule type="colorScale" priority="1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">
    <cfRule type="colorScale" priority="1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5">
    <cfRule type="colorScale" priority="1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">
    <cfRule type="colorScale" priority="1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">
    <cfRule type="colorScale" priority="1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6">
    <cfRule type="colorScale" priority="1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6:C47">
    <cfRule type="colorScale" priority="1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46:C47">
    <cfRule type="colorScale" priority="1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">
    <cfRule type="colorScale" priority="1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">
    <cfRule type="colorScale" priority="1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7">
    <cfRule type="colorScale" priority="1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:C49">
    <cfRule type="colorScale" priority="1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:C49">
    <cfRule type="colorScale" priority="1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48:B49">
    <cfRule type="colorScale" priority="1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">
    <cfRule type="colorScale" priority="1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">
    <cfRule type="colorScale" priority="1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8">
    <cfRule type="colorScale" priority="1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">
    <cfRule type="colorScale" priority="1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">
    <cfRule type="colorScale" priority="1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49">
    <cfRule type="colorScale" priority="1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0:B51">
    <cfRule type="colorScale" priority="1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">
    <cfRule type="colorScale" priority="1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0:C51">
    <cfRule type="colorScale" priority="1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">
    <cfRule type="colorScale" priority="1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">
    <cfRule type="colorScale" priority="1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0">
    <cfRule type="colorScale" priority="1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">
    <cfRule type="colorScale" priority="1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1">
    <cfRule type="colorScale" priority="1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">
    <cfRule type="colorScale" priority="1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">
    <cfRule type="colorScale" priority="1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1">
    <cfRule type="colorScale" priority="1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4:C35 B36:B51">
    <cfRule type="colorScale" priority="2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4:B51">
    <cfRule type="colorScale" priority="2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35">
    <cfRule type="colorScale" priority="2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38:B39">
    <cfRule type="colorScale" priority="2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">
    <cfRule type="colorScale" priority="1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">
    <cfRule type="colorScale" priority="1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2">
    <cfRule type="colorScale" priority="1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">
    <cfRule type="colorScale" priority="1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">
    <cfRule type="colorScale" priority="1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4">
    <cfRule type="colorScale" priority="1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:C55">
    <cfRule type="colorScale" priority="1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:C55">
    <cfRule type="colorScale" priority="1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4:B55">
    <cfRule type="colorScale" priority="1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">
    <cfRule type="colorScale" priority="1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">
    <cfRule type="colorScale" priority="1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5">
    <cfRule type="colorScale" priority="1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">
    <cfRule type="colorScale" priority="1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">
    <cfRule type="colorScale" priority="1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6">
    <cfRule type="colorScale" priority="1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:C57">
    <cfRule type="colorScale" priority="1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6:C57">
    <cfRule type="colorScale" priority="1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">
    <cfRule type="colorScale" priority="1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">
    <cfRule type="colorScale" priority="1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7">
    <cfRule type="colorScale" priority="1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">
    <cfRule type="colorScale" priority="1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">
    <cfRule type="colorScale" priority="1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8">
    <cfRule type="colorScale" priority="1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:C59">
    <cfRule type="colorScale" priority="1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58:C59">
    <cfRule type="colorScale" priority="1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">
    <cfRule type="colorScale" priority="1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">
    <cfRule type="colorScale" priority="1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9">
    <cfRule type="colorScale" priority="1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">
    <cfRule type="colorScale" priority="1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">
    <cfRule type="colorScale" priority="1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0">
    <cfRule type="colorScale" priority="1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:C61">
    <cfRule type="colorScale" priority="1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0:C61">
    <cfRule type="colorScale" priority="1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">
    <cfRule type="colorScale" priority="1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">
    <cfRule type="colorScale" priority="1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1">
    <cfRule type="colorScale" priority="1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">
    <cfRule type="colorScale" priority="1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">
    <cfRule type="colorScale" priority="10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2">
    <cfRule type="colorScale" priority="10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:C63">
    <cfRule type="colorScale" priority="1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2:C63">
    <cfRule type="colorScale" priority="1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">
    <cfRule type="colorScale" priority="10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">
    <cfRule type="colorScale" priority="10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3">
    <cfRule type="colorScale" priority="10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">
    <cfRule type="colorScale" priority="10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">
    <cfRule type="colorScale" priority="10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4">
    <cfRule type="colorScale" priority="10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:C65">
    <cfRule type="colorScale" priority="10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4:C65">
    <cfRule type="colorScale" priority="10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">
    <cfRule type="colorScale" priority="9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">
    <cfRule type="colorScale" priority="9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5">
    <cfRule type="colorScale" priority="9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6:C67">
    <cfRule type="colorScale" priority="9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6:C67">
    <cfRule type="colorScale" priority="9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6:B67">
    <cfRule type="colorScale" priority="9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">
    <cfRule type="colorScale" priority="9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">
    <cfRule type="colorScale" priority="9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6">
    <cfRule type="colorScale" priority="9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">
    <cfRule type="colorScale" priority="9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">
    <cfRule type="colorScale" priority="8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7">
    <cfRule type="colorScale" priority="8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8:B69">
    <cfRule type="colorScale" priority="8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">
    <cfRule type="colorScale" priority="8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8:C69">
    <cfRule type="colorScale" priority="8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">
    <cfRule type="colorScale" priority="8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">
    <cfRule type="colorScale" priority="8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8">
    <cfRule type="colorScale" priority="8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">
    <cfRule type="colorScale" priority="8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69">
    <cfRule type="colorScale" priority="8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">
    <cfRule type="colorScale" priority="7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">
    <cfRule type="colorScale" priority="7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69">
    <cfRule type="colorScale" priority="7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:C53 B54:B69">
    <cfRule type="colorScale" priority="1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2:B69">
    <cfRule type="colorScale" priority="1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53">
    <cfRule type="colorScale" priority="1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56:B57">
    <cfRule type="colorScale" priority="1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">
    <cfRule type="colorScale" priority="7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">
    <cfRule type="colorScale" priority="7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0">
    <cfRule type="colorScale" priority="7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">
    <cfRule type="colorScale" priority="6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">
    <cfRule type="colorScale" priority="6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2">
    <cfRule type="colorScale" priority="6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:C73">
    <cfRule type="colorScale" priority="6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:C73">
    <cfRule type="colorScale" priority="6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2:B73">
    <cfRule type="colorScale" priority="6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">
    <cfRule type="colorScale" priority="6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">
    <cfRule type="colorScale" priority="6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3">
    <cfRule type="colorScale" priority="6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">
    <cfRule type="colorScale" priority="5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">
    <cfRule type="colorScale" priority="5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4">
    <cfRule type="colorScale" priority="5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:C75">
    <cfRule type="colorScale" priority="5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4:C75">
    <cfRule type="colorScale" priority="6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">
    <cfRule type="colorScale" priority="5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">
    <cfRule type="colorScale" priority="5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5">
    <cfRule type="colorScale" priority="5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">
    <cfRule type="colorScale" priority="5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">
    <cfRule type="colorScale" priority="4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6">
    <cfRule type="colorScale" priority="4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:C77">
    <cfRule type="colorScale" priority="5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6:C77">
    <cfRule type="colorScale" priority="5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">
    <cfRule type="colorScale" priority="4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">
    <cfRule type="colorScale" priority="4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7">
    <cfRule type="colorScale" priority="4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">
    <cfRule type="colorScale" priority="4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">
    <cfRule type="colorScale" priority="4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8">
    <cfRule type="colorScale" priority="4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:C79">
    <cfRule type="colorScale" priority="4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78:C79">
    <cfRule type="colorScale" priority="4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">
    <cfRule type="colorScale" priority="3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">
    <cfRule type="colorScale" priority="3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9">
    <cfRule type="colorScale" priority="3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">
    <cfRule type="colorScale" priority="3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0">
    <cfRule type="colorScale" priority="3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:C81">
    <cfRule type="colorScale" priority="3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0:C81">
    <cfRule type="colorScale" priority="3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">
    <cfRule type="colorScale" priority="3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1">
    <cfRule type="colorScale" priority="2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">
    <cfRule type="colorScale" priority="2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">
    <cfRule type="colorScale" priority="2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2">
    <cfRule type="colorScale" priority="2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:C83">
    <cfRule type="colorScale" priority="2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2:C83">
    <cfRule type="colorScale" priority="2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">
    <cfRule type="colorScale" priority="2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3">
    <cfRule type="colorScale" priority="2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4:C85">
    <cfRule type="colorScale" priority="2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4:C85">
    <cfRule type="colorScale" priority="1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4:B85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">
    <cfRule type="colorScale" priority="1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">
    <cfRule type="colorScale" priority="1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4">
    <cfRule type="colorScale" priority="1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">
    <cfRule type="colorScale" priority="1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">
    <cfRule type="colorScale" priority="1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5">
    <cfRule type="colorScale" priority="1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6:B87">
    <cfRule type="colorScale" priority="1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">
    <cfRule type="colorScale" priority="9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6:C87">
    <cfRule type="colorScale" priority="1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6">
    <cfRule type="colorScale" priority="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">
    <cfRule type="colorScale" priority="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87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8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0:C71 B72:B87">
    <cfRule type="colorScale" priority="7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0:B87">
    <cfRule type="colorScale" priority="7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D71">
    <cfRule type="colorScale" priority="75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4:B75">
    <cfRule type="colorScale" priority="76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903C5C-554B-4126-BFE8-9E37B23ADDED}">
  <dimension ref="A1:AO109"/>
  <sheetViews>
    <sheetView topLeftCell="X119" zoomScale="80" zoomScaleNormal="80" workbookViewId="0">
      <selection activeCell="AQ152" sqref="AQ152"/>
    </sheetView>
  </sheetViews>
  <sheetFormatPr defaultRowHeight="15" x14ac:dyDescent="0.25"/>
  <cols>
    <col min="21" max="21" width="15.85546875" bestFit="1" customWidth="1"/>
    <col min="22" max="22" width="8.140625" customWidth="1"/>
    <col min="26" max="26" width="4" customWidth="1"/>
    <col min="27" max="27" width="9.28515625" bestFit="1" customWidth="1"/>
    <col min="28" max="28" width="9.5703125" bestFit="1" customWidth="1"/>
    <col min="29" max="29" width="9.7109375" bestFit="1" customWidth="1"/>
    <col min="30" max="31" width="10.28515625" bestFit="1" customWidth="1"/>
    <col min="32" max="32" width="9.28515625" bestFit="1" customWidth="1"/>
    <col min="33" max="33" width="9" customWidth="1"/>
    <col min="34" max="34" width="2.7109375" customWidth="1"/>
    <col min="41" max="41" width="9.5703125" customWidth="1"/>
  </cols>
  <sheetData>
    <row r="1" spans="1:41" x14ac:dyDescent="0.25">
      <c r="C1" s="57" t="s">
        <v>92</v>
      </c>
      <c r="D1" s="57"/>
      <c r="E1" s="57" t="s">
        <v>95</v>
      </c>
      <c r="F1" s="57"/>
      <c r="G1" s="57" t="s">
        <v>120</v>
      </c>
      <c r="H1" s="57"/>
      <c r="I1" s="57" t="s">
        <v>99</v>
      </c>
      <c r="J1" s="57"/>
      <c r="V1" s="30">
        <v>1</v>
      </c>
    </row>
    <row r="2" spans="1:41" x14ac:dyDescent="0.25">
      <c r="C2" s="57" t="s">
        <v>45</v>
      </c>
      <c r="D2" s="57"/>
      <c r="E2" s="57" t="s">
        <v>93</v>
      </c>
      <c r="F2" s="57"/>
      <c r="G2" s="57" t="s">
        <v>96</v>
      </c>
      <c r="H2" s="57"/>
      <c r="I2" s="57" t="s">
        <v>100</v>
      </c>
      <c r="J2" s="57"/>
    </row>
    <row r="3" spans="1:41" ht="15.75" x14ac:dyDescent="0.25">
      <c r="C3" s="56" t="s">
        <v>46</v>
      </c>
      <c r="D3" s="12"/>
      <c r="E3" s="56" t="s">
        <v>94</v>
      </c>
      <c r="F3" s="12"/>
      <c r="G3" s="56" t="s">
        <v>97</v>
      </c>
      <c r="H3" s="12"/>
      <c r="I3" s="56" t="s">
        <v>101</v>
      </c>
      <c r="J3" s="12"/>
      <c r="AC3" s="151"/>
    </row>
    <row r="4" spans="1:41" x14ac:dyDescent="0.25">
      <c r="X4" t="s">
        <v>122</v>
      </c>
      <c r="Y4" s="151"/>
      <c r="Z4" s="151"/>
      <c r="AA4" s="151"/>
      <c r="AB4" s="151"/>
      <c r="AC4" s="151"/>
      <c r="AD4" s="151"/>
      <c r="AE4" s="151"/>
      <c r="AF4" s="151"/>
      <c r="AG4" s="151"/>
      <c r="AH4" s="151"/>
      <c r="AI4" s="151"/>
      <c r="AJ4" s="151"/>
      <c r="AK4" s="151"/>
      <c r="AL4" s="151"/>
      <c r="AM4" s="151"/>
      <c r="AN4" s="151"/>
      <c r="AO4" s="151"/>
    </row>
    <row r="5" spans="1:41" ht="17.25" x14ac:dyDescent="0.25">
      <c r="A5" s="187" t="s">
        <v>109</v>
      </c>
      <c r="B5" s="188"/>
      <c r="C5" s="188"/>
      <c r="D5" s="188"/>
      <c r="E5" s="188"/>
      <c r="F5" s="188"/>
      <c r="G5" s="188"/>
      <c r="H5" s="188"/>
      <c r="I5" s="188"/>
      <c r="J5" s="188"/>
      <c r="K5" s="189"/>
      <c r="M5" s="191" t="s">
        <v>105</v>
      </c>
      <c r="N5" s="182" t="s">
        <v>142</v>
      </c>
      <c r="O5" s="182"/>
      <c r="P5" s="183"/>
      <c r="Q5" s="184" t="s">
        <v>123</v>
      </c>
      <c r="R5" s="182"/>
      <c r="S5" s="182"/>
      <c r="T5" s="184" t="s">
        <v>106</v>
      </c>
      <c r="U5" s="182"/>
      <c r="V5" s="182"/>
      <c r="W5" s="182"/>
      <c r="Y5" s="198" t="s">
        <v>105</v>
      </c>
      <c r="Z5" s="171"/>
      <c r="AA5" s="196" t="s">
        <v>142</v>
      </c>
      <c r="AB5" s="196"/>
      <c r="AC5" s="200"/>
      <c r="AD5" s="196" t="s">
        <v>153</v>
      </c>
      <c r="AE5" s="196"/>
      <c r="AF5" s="196"/>
      <c r="AG5" s="200"/>
      <c r="AH5" s="93"/>
      <c r="AI5" s="196" t="s">
        <v>152</v>
      </c>
      <c r="AJ5" s="196"/>
      <c r="AK5" s="200"/>
      <c r="AL5" s="196" t="s">
        <v>154</v>
      </c>
      <c r="AM5" s="196"/>
      <c r="AN5" s="196"/>
      <c r="AO5" s="196"/>
    </row>
    <row r="6" spans="1:41" ht="30" x14ac:dyDescent="0.25">
      <c r="B6" s="100" t="s">
        <v>47</v>
      </c>
      <c r="C6" s="100" t="s">
        <v>49</v>
      </c>
      <c r="D6" s="100" t="s">
        <v>48</v>
      </c>
      <c r="E6" s="100" t="s">
        <v>50</v>
      </c>
      <c r="F6" s="100" t="s">
        <v>51</v>
      </c>
      <c r="G6" s="100" t="s">
        <v>52</v>
      </c>
      <c r="H6" s="100" t="s">
        <v>53</v>
      </c>
      <c r="I6" s="100" t="s">
        <v>57</v>
      </c>
      <c r="J6" s="100" t="s">
        <v>58</v>
      </c>
      <c r="K6" s="100" t="s">
        <v>54</v>
      </c>
      <c r="M6" s="192"/>
      <c r="N6" s="119" t="s">
        <v>102</v>
      </c>
      <c r="O6" s="119" t="s">
        <v>103</v>
      </c>
      <c r="P6" s="119" t="s">
        <v>104</v>
      </c>
      <c r="Q6" s="145" t="s">
        <v>102</v>
      </c>
      <c r="R6" s="146" t="s">
        <v>103</v>
      </c>
      <c r="S6" s="146" t="s">
        <v>104</v>
      </c>
      <c r="T6" s="121" t="s">
        <v>102</v>
      </c>
      <c r="U6" s="193" t="s">
        <v>107</v>
      </c>
      <c r="V6" s="193"/>
      <c r="W6" s="122" t="s">
        <v>108</v>
      </c>
      <c r="Y6" s="199"/>
      <c r="Z6" s="170"/>
      <c r="AA6" s="168" t="s">
        <v>102</v>
      </c>
      <c r="AB6" s="168" t="s">
        <v>103</v>
      </c>
      <c r="AC6" s="169" t="s">
        <v>104</v>
      </c>
      <c r="AD6" s="168" t="s">
        <v>102</v>
      </c>
      <c r="AE6" s="201" t="s">
        <v>107</v>
      </c>
      <c r="AF6" s="202"/>
      <c r="AG6" s="169" t="s">
        <v>108</v>
      </c>
      <c r="AH6" s="170"/>
      <c r="AI6" s="168" t="s">
        <v>102</v>
      </c>
      <c r="AJ6" s="168" t="s">
        <v>103</v>
      </c>
      <c r="AK6" s="169" t="s">
        <v>104</v>
      </c>
      <c r="AL6" s="168" t="s">
        <v>102</v>
      </c>
      <c r="AM6" s="197" t="s">
        <v>107</v>
      </c>
      <c r="AN6" s="196"/>
      <c r="AO6" s="168" t="s">
        <v>108</v>
      </c>
    </row>
    <row r="7" spans="1:41" ht="18" x14ac:dyDescent="0.35">
      <c r="A7" s="1">
        <v>6016</v>
      </c>
      <c r="B7" s="62" t="s">
        <v>60</v>
      </c>
      <c r="C7" s="10">
        <v>2.388888888888889E-2</v>
      </c>
      <c r="D7" s="64">
        <f t="shared" ref="D7:D15" si="0">SUM(HOUR(C7)*3600,MINUTE(C7)*60,SECOND(C7))</f>
        <v>2064</v>
      </c>
      <c r="E7" s="59">
        <v>0.43099999999999999</v>
      </c>
      <c r="F7" s="59">
        <v>1.1314112236642655</v>
      </c>
      <c r="G7" s="60">
        <v>0.87844496965408325</v>
      </c>
      <c r="H7" s="60">
        <v>0.79851229429244897</v>
      </c>
      <c r="I7" s="61" t="s">
        <v>79</v>
      </c>
      <c r="J7" s="62">
        <v>34645</v>
      </c>
      <c r="K7" s="62">
        <v>450</v>
      </c>
      <c r="M7" s="141" t="s">
        <v>60</v>
      </c>
      <c r="N7" s="133">
        <f>K19</f>
        <v>619</v>
      </c>
      <c r="O7" s="131">
        <f>D19</f>
        <v>2844</v>
      </c>
      <c r="P7" s="134">
        <f>H19</f>
        <v>0.78524422645568848</v>
      </c>
      <c r="Q7" s="130">
        <f>K7</f>
        <v>450</v>
      </c>
      <c r="R7" s="131">
        <f>D7</f>
        <v>2064</v>
      </c>
      <c r="S7" s="132">
        <f>H7</f>
        <v>0.79851229429244897</v>
      </c>
      <c r="T7" s="97">
        <f>Q7-N7</f>
        <v>-169</v>
      </c>
      <c r="U7" s="125">
        <f>R7-O7</f>
        <v>-780</v>
      </c>
      <c r="V7" s="77">
        <f>(V$1-((R7*V$1)/O7))*-1</f>
        <v>-0.27426160337552741</v>
      </c>
      <c r="W7" s="77">
        <f>S7-P7</f>
        <v>1.3268067836760489E-2</v>
      </c>
      <c r="Y7" s="160" t="s">
        <v>143</v>
      </c>
      <c r="Z7" s="163"/>
      <c r="AA7">
        <v>619</v>
      </c>
      <c r="AB7">
        <v>2844</v>
      </c>
      <c r="AC7" s="165">
        <v>0.78524422645568848</v>
      </c>
      <c r="AD7">
        <v>-169</v>
      </c>
      <c r="AE7">
        <v>-780</v>
      </c>
      <c r="AF7" s="30">
        <v>-0.27426160337552741</v>
      </c>
      <c r="AG7" s="165">
        <v>1.3268067836760489E-2</v>
      </c>
      <c r="AH7" s="163"/>
      <c r="AI7">
        <v>738</v>
      </c>
      <c r="AJ7">
        <v>2497</v>
      </c>
      <c r="AK7" s="165">
        <v>0.46830621361732483</v>
      </c>
      <c r="AL7">
        <v>-202</v>
      </c>
      <c r="AM7">
        <v>-671</v>
      </c>
      <c r="AN7" s="30">
        <v>-0.2687224669603524</v>
      </c>
      <c r="AO7" s="30">
        <v>2.7806192636489868E-2</v>
      </c>
    </row>
    <row r="8" spans="1:41" ht="18" x14ac:dyDescent="0.35">
      <c r="A8" s="1">
        <v>6033</v>
      </c>
      <c r="B8" s="62" t="s">
        <v>61</v>
      </c>
      <c r="C8" s="10">
        <v>2.6944444444444441E-2</v>
      </c>
      <c r="D8" s="64">
        <f t="shared" si="0"/>
        <v>2328</v>
      </c>
      <c r="E8" s="59">
        <v>0.442</v>
      </c>
      <c r="F8" s="59">
        <v>1.2803030165929472</v>
      </c>
      <c r="G8" s="60">
        <v>0.8755805492401123</v>
      </c>
      <c r="H8" s="60">
        <v>0.78674155473709106</v>
      </c>
      <c r="I8" s="61" t="s">
        <v>70</v>
      </c>
      <c r="J8" s="62">
        <v>35604</v>
      </c>
      <c r="K8" s="62">
        <v>432</v>
      </c>
      <c r="M8" s="142" t="s">
        <v>61</v>
      </c>
      <c r="N8" s="97">
        <f t="shared" ref="N8:N15" si="1">K20</f>
        <v>579</v>
      </c>
      <c r="O8" s="125">
        <f t="shared" ref="O8:O15" si="2">D20</f>
        <v>3113</v>
      </c>
      <c r="P8" s="77">
        <f t="shared" ref="P8:P15" si="3">H20</f>
        <v>0.77865171432495117</v>
      </c>
      <c r="Q8" s="124">
        <f t="shared" ref="Q8:Q15" si="4">K8</f>
        <v>432</v>
      </c>
      <c r="R8" s="125">
        <f t="shared" ref="R8:R15" si="5">D8</f>
        <v>2328</v>
      </c>
      <c r="S8" s="126">
        <f t="shared" ref="S8:S15" si="6">H8</f>
        <v>0.78674155473709106</v>
      </c>
      <c r="T8" s="97">
        <f t="shared" ref="T8:T15" si="7">Q8-N8</f>
        <v>-147</v>
      </c>
      <c r="U8" s="125">
        <f t="shared" ref="U8:U15" si="8">R8-O8</f>
        <v>-785</v>
      </c>
      <c r="V8" s="77">
        <f t="shared" ref="V8:V15" si="9">(V$1-((R8*V$1)/O8))*-1</f>
        <v>-0.25216832637327335</v>
      </c>
      <c r="W8" s="77">
        <f t="shared" ref="W8:W15" si="10">S8-P8</f>
        <v>8.0898404121398926E-3</v>
      </c>
      <c r="Y8" s="161" t="s">
        <v>144</v>
      </c>
      <c r="Z8" s="163"/>
      <c r="AA8">
        <v>579</v>
      </c>
      <c r="AB8">
        <v>3113</v>
      </c>
      <c r="AC8" s="165">
        <v>0.77865171432495117</v>
      </c>
      <c r="AD8">
        <v>-147</v>
      </c>
      <c r="AE8">
        <v>-785</v>
      </c>
      <c r="AF8" s="30">
        <v>-0.25216832637327335</v>
      </c>
      <c r="AG8" s="165">
        <v>8.0898404121398926E-3</v>
      </c>
      <c r="AH8" s="163"/>
      <c r="AI8">
        <v>637</v>
      </c>
      <c r="AJ8">
        <v>2321</v>
      </c>
      <c r="AK8" s="165">
        <v>0.4543820321559906</v>
      </c>
      <c r="AL8">
        <v>-164</v>
      </c>
      <c r="AM8">
        <v>-613</v>
      </c>
      <c r="AN8" s="30">
        <v>-0.26411029728565272</v>
      </c>
      <c r="AO8" s="30">
        <v>2.9026210308074951E-2</v>
      </c>
    </row>
    <row r="9" spans="1:41" ht="18" x14ac:dyDescent="0.35">
      <c r="A9" s="1">
        <v>5966</v>
      </c>
      <c r="B9" s="62" t="s">
        <v>62</v>
      </c>
      <c r="C9" s="10">
        <v>4.1493055555555554E-2</v>
      </c>
      <c r="D9" s="64">
        <f t="shared" si="0"/>
        <v>3585</v>
      </c>
      <c r="E9" s="28">
        <v>0.67</v>
      </c>
      <c r="F9" s="28">
        <v>1.1856811844619315</v>
      </c>
      <c r="G9" s="60">
        <v>0.78723770380020142</v>
      </c>
      <c r="H9" s="60">
        <v>0.73509111261367699</v>
      </c>
      <c r="I9" s="61" t="s">
        <v>71</v>
      </c>
      <c r="J9" s="62">
        <v>61833</v>
      </c>
      <c r="K9" s="62">
        <v>337</v>
      </c>
      <c r="M9" s="143" t="s">
        <v>62</v>
      </c>
      <c r="N9" s="135">
        <f t="shared" si="1"/>
        <v>402</v>
      </c>
      <c r="O9" s="128">
        <f t="shared" si="2"/>
        <v>4272</v>
      </c>
      <c r="P9" s="136">
        <f t="shared" si="3"/>
        <v>0.71723377704620361</v>
      </c>
      <c r="Q9" s="127">
        <f t="shared" si="4"/>
        <v>337</v>
      </c>
      <c r="R9" s="128">
        <f t="shared" si="5"/>
        <v>3585</v>
      </c>
      <c r="S9" s="129">
        <f t="shared" si="6"/>
        <v>0.73509111261367699</v>
      </c>
      <c r="T9" s="135">
        <f t="shared" si="7"/>
        <v>-65</v>
      </c>
      <c r="U9" s="128">
        <f t="shared" si="8"/>
        <v>-687</v>
      </c>
      <c r="V9" s="136">
        <f t="shared" si="9"/>
        <v>-0.160814606741573</v>
      </c>
      <c r="W9" s="136">
        <f t="shared" si="10"/>
        <v>1.7857335567473376E-2</v>
      </c>
      <c r="Y9" s="164" t="s">
        <v>145</v>
      </c>
      <c r="Z9" s="162"/>
      <c r="AA9" s="151">
        <v>402</v>
      </c>
      <c r="AB9" s="151">
        <v>4272</v>
      </c>
      <c r="AC9" s="166">
        <v>0.71723377704620361</v>
      </c>
      <c r="AD9" s="151">
        <v>-65</v>
      </c>
      <c r="AE9" s="151">
        <v>-687</v>
      </c>
      <c r="AF9" s="167">
        <v>-0.160814606741573</v>
      </c>
      <c r="AG9" s="166">
        <v>1.7857335567473376E-2</v>
      </c>
      <c r="AH9" s="162"/>
      <c r="AI9" s="151">
        <v>641</v>
      </c>
      <c r="AJ9" s="151">
        <v>4076</v>
      </c>
      <c r="AK9" s="166">
        <v>0.44572389125823975</v>
      </c>
      <c r="AL9" s="151">
        <v>-260</v>
      </c>
      <c r="AM9" s="151">
        <v>-1668</v>
      </c>
      <c r="AN9" s="167">
        <v>-0.4092247301275761</v>
      </c>
      <c r="AO9" s="167">
        <v>2.2650748491287231E-2</v>
      </c>
    </row>
    <row r="10" spans="1:41" ht="18" x14ac:dyDescent="0.35">
      <c r="A10" s="1">
        <v>5967</v>
      </c>
      <c r="B10" s="62" t="s">
        <v>63</v>
      </c>
      <c r="C10" s="10">
        <v>3.1331018518518515E-2</v>
      </c>
      <c r="D10" s="64">
        <f t="shared" si="0"/>
        <v>2707</v>
      </c>
      <c r="E10" s="26">
        <v>0.746</v>
      </c>
      <c r="F10" s="26">
        <v>1.4522928466657281</v>
      </c>
      <c r="G10" s="60">
        <v>0.7664605975151062</v>
      </c>
      <c r="H10" s="60">
        <v>0.68323684692382802</v>
      </c>
      <c r="I10" s="61" t="s">
        <v>72</v>
      </c>
      <c r="J10" s="62">
        <v>48099</v>
      </c>
      <c r="K10" s="62">
        <v>307</v>
      </c>
      <c r="M10" s="141" t="s">
        <v>63</v>
      </c>
      <c r="N10" s="133">
        <f t="shared" si="1"/>
        <v>413</v>
      </c>
      <c r="O10" s="131">
        <f t="shared" si="2"/>
        <v>3628</v>
      </c>
      <c r="P10" s="134">
        <f t="shared" si="3"/>
        <v>0.66999334096908569</v>
      </c>
      <c r="Q10" s="130">
        <f t="shared" si="4"/>
        <v>307</v>
      </c>
      <c r="R10" s="131">
        <f t="shared" si="5"/>
        <v>2707</v>
      </c>
      <c r="S10" s="132">
        <f t="shared" si="6"/>
        <v>0.68323684692382802</v>
      </c>
      <c r="T10" s="133">
        <f t="shared" si="7"/>
        <v>-106</v>
      </c>
      <c r="U10" s="131">
        <f t="shared" si="8"/>
        <v>-921</v>
      </c>
      <c r="V10" s="134">
        <f t="shared" si="9"/>
        <v>-0.25385887541345098</v>
      </c>
      <c r="W10" s="134">
        <f t="shared" si="10"/>
        <v>1.324350595474233E-2</v>
      </c>
      <c r="Y10" s="161" t="s">
        <v>146</v>
      </c>
      <c r="Z10" s="163"/>
      <c r="AA10">
        <v>413</v>
      </c>
      <c r="AB10">
        <v>3628</v>
      </c>
      <c r="AC10" s="165">
        <v>0.66999334096908569</v>
      </c>
      <c r="AD10">
        <v>-106</v>
      </c>
      <c r="AE10">
        <v>-921</v>
      </c>
      <c r="AF10" s="30">
        <v>-0.25385887541345098</v>
      </c>
      <c r="AG10" s="165">
        <v>1.324350595474233E-2</v>
      </c>
      <c r="AH10" s="163"/>
      <c r="AI10">
        <v>624</v>
      </c>
      <c r="AJ10">
        <v>3200</v>
      </c>
      <c r="AK10" s="165">
        <v>0.42664670944213867</v>
      </c>
      <c r="AL10">
        <v>-51</v>
      </c>
      <c r="AM10">
        <v>-264</v>
      </c>
      <c r="AN10" s="30">
        <v>-8.2500000000000018E-2</v>
      </c>
      <c r="AO10" s="30">
        <v>5.1327288150787354E-2</v>
      </c>
    </row>
    <row r="11" spans="1:41" ht="18" x14ac:dyDescent="0.35">
      <c r="A11" s="1">
        <v>6027</v>
      </c>
      <c r="B11" s="62" t="s">
        <v>64</v>
      </c>
      <c r="C11" s="10">
        <v>3.1527777777777773E-2</v>
      </c>
      <c r="D11" s="64">
        <f t="shared" si="0"/>
        <v>2724</v>
      </c>
      <c r="E11" s="59">
        <v>0.41899999999999998</v>
      </c>
      <c r="F11" s="59">
        <v>2.0840078247879656</v>
      </c>
      <c r="G11" s="60">
        <v>0.87897658348083496</v>
      </c>
      <c r="H11" s="60">
        <v>0.74946416378021197</v>
      </c>
      <c r="I11" s="61" t="s">
        <v>73</v>
      </c>
      <c r="J11" s="62">
        <v>27624</v>
      </c>
      <c r="K11" s="62">
        <v>416</v>
      </c>
      <c r="M11" s="142" t="s">
        <v>64</v>
      </c>
      <c r="N11" s="97">
        <f t="shared" si="1"/>
        <v>717</v>
      </c>
      <c r="O11" s="125">
        <f t="shared" si="2"/>
        <v>4684</v>
      </c>
      <c r="P11" s="77">
        <f t="shared" si="3"/>
        <v>0.74265027046203613</v>
      </c>
      <c r="Q11" s="124">
        <f t="shared" si="4"/>
        <v>416</v>
      </c>
      <c r="R11" s="125">
        <f t="shared" si="5"/>
        <v>2724</v>
      </c>
      <c r="S11" s="126">
        <f t="shared" si="6"/>
        <v>0.74946416378021197</v>
      </c>
      <c r="T11" s="97">
        <f t="shared" si="7"/>
        <v>-301</v>
      </c>
      <c r="U11" s="125">
        <f t="shared" si="8"/>
        <v>-1960</v>
      </c>
      <c r="V11" s="77">
        <f t="shared" si="9"/>
        <v>-0.41844577284372331</v>
      </c>
      <c r="W11" s="77">
        <f t="shared" si="10"/>
        <v>6.8138933181758343E-3</v>
      </c>
      <c r="Y11" s="161" t="s">
        <v>147</v>
      </c>
      <c r="Z11" s="163"/>
      <c r="AA11">
        <v>717</v>
      </c>
      <c r="AB11">
        <v>4684</v>
      </c>
      <c r="AC11" s="165">
        <v>0.74265027046203613</v>
      </c>
      <c r="AD11">
        <v>-301</v>
      </c>
      <c r="AE11">
        <v>-1960</v>
      </c>
      <c r="AF11" s="30">
        <v>-0.41844577284372331</v>
      </c>
      <c r="AG11" s="165">
        <v>6.8138933181758343E-3</v>
      </c>
      <c r="AH11" s="163"/>
      <c r="AI11">
        <v>799</v>
      </c>
      <c r="AJ11">
        <v>2625</v>
      </c>
      <c r="AK11" s="165">
        <v>0.41173061728477478</v>
      </c>
      <c r="AL11">
        <v>-69</v>
      </c>
      <c r="AM11">
        <v>-229</v>
      </c>
      <c r="AN11" s="30">
        <v>-8.7238095238095226E-2</v>
      </c>
      <c r="AO11" s="30">
        <v>0.12242338061332703</v>
      </c>
    </row>
    <row r="12" spans="1:41" ht="18" x14ac:dyDescent="0.35">
      <c r="A12" s="1">
        <v>6032</v>
      </c>
      <c r="B12" s="62" t="s">
        <v>65</v>
      </c>
      <c r="C12" s="10">
        <v>4.8101851851851847E-2</v>
      </c>
      <c r="D12" s="64">
        <f t="shared" si="0"/>
        <v>4156</v>
      </c>
      <c r="E12" s="59">
        <v>0.58299999999999996</v>
      </c>
      <c r="F12" s="59">
        <v>2.0926589431978733</v>
      </c>
      <c r="G12" s="60">
        <v>0.84355038404464722</v>
      </c>
      <c r="H12" s="60">
        <v>0.65911185741424561</v>
      </c>
      <c r="I12" s="61" t="s">
        <v>74</v>
      </c>
      <c r="J12" s="62">
        <v>43418</v>
      </c>
      <c r="K12" s="62">
        <v>279</v>
      </c>
      <c r="M12" s="143" t="s">
        <v>65</v>
      </c>
      <c r="N12" s="135">
        <f t="shared" si="1"/>
        <v>417</v>
      </c>
      <c r="O12" s="128">
        <f t="shared" si="2"/>
        <v>6198</v>
      </c>
      <c r="P12" s="136">
        <f t="shared" si="3"/>
        <v>0.65008294582366943</v>
      </c>
      <c r="Q12" s="127">
        <f t="shared" si="4"/>
        <v>279</v>
      </c>
      <c r="R12" s="128">
        <f t="shared" si="5"/>
        <v>4156</v>
      </c>
      <c r="S12" s="129">
        <f t="shared" si="6"/>
        <v>0.65911185741424561</v>
      </c>
      <c r="T12" s="135">
        <f t="shared" si="7"/>
        <v>-138</v>
      </c>
      <c r="U12" s="128">
        <f t="shared" si="8"/>
        <v>-2042</v>
      </c>
      <c r="V12" s="136">
        <f t="shared" si="9"/>
        <v>-0.32946111648919008</v>
      </c>
      <c r="W12" s="136">
        <f t="shared" si="10"/>
        <v>9.0289115905761719E-3</v>
      </c>
      <c r="Y12" s="164" t="s">
        <v>148</v>
      </c>
      <c r="Z12" s="162"/>
      <c r="AA12" s="151">
        <v>417</v>
      </c>
      <c r="AB12" s="151">
        <v>6198</v>
      </c>
      <c r="AC12" s="166">
        <v>0.65008294582366943</v>
      </c>
      <c r="AD12" s="151">
        <v>-138</v>
      </c>
      <c r="AE12" s="151">
        <v>-2042</v>
      </c>
      <c r="AF12" s="167">
        <v>-0.32946111648919008</v>
      </c>
      <c r="AG12" s="166">
        <v>9.0289115905761719E-3</v>
      </c>
      <c r="AH12" s="162"/>
      <c r="AI12" s="151">
        <v>698</v>
      </c>
      <c r="AJ12" s="151">
        <v>4371</v>
      </c>
      <c r="AK12" s="166">
        <v>0.37506911158561707</v>
      </c>
      <c r="AL12" s="151">
        <v>-172</v>
      </c>
      <c r="AM12" s="151">
        <v>-1085</v>
      </c>
      <c r="AN12" s="167">
        <v>-0.24822695035460995</v>
      </c>
      <c r="AO12" s="167">
        <v>8.2854717969894409E-2</v>
      </c>
    </row>
    <row r="13" spans="1:41" ht="18" x14ac:dyDescent="0.35">
      <c r="A13" s="1">
        <v>5964</v>
      </c>
      <c r="B13" s="62" t="s">
        <v>66</v>
      </c>
      <c r="C13" s="10">
        <v>6.9386574074074073E-2</v>
      </c>
      <c r="D13" s="64">
        <f t="shared" si="0"/>
        <v>5995</v>
      </c>
      <c r="E13" s="59">
        <v>0.83799999999999997</v>
      </c>
      <c r="F13" s="59">
        <v>1.8613675400968943</v>
      </c>
      <c r="G13" s="60">
        <v>0.73549085855484009</v>
      </c>
      <c r="H13" s="60">
        <v>0.60684865713119507</v>
      </c>
      <c r="I13" s="61" t="s">
        <v>75</v>
      </c>
      <c r="J13" s="62">
        <v>67985</v>
      </c>
      <c r="K13" s="62">
        <v>252</v>
      </c>
      <c r="M13" s="141" t="s">
        <v>66</v>
      </c>
      <c r="N13" s="133">
        <f t="shared" si="1"/>
        <v>451</v>
      </c>
      <c r="O13" s="131">
        <f t="shared" si="2"/>
        <v>10695</v>
      </c>
      <c r="P13" s="134">
        <f t="shared" si="3"/>
        <v>0.59537535905838013</v>
      </c>
      <c r="Q13" s="130">
        <f t="shared" si="4"/>
        <v>252</v>
      </c>
      <c r="R13" s="131">
        <f t="shared" si="5"/>
        <v>5995</v>
      </c>
      <c r="S13" s="132">
        <f t="shared" si="6"/>
        <v>0.60684865713119507</v>
      </c>
      <c r="T13" s="133">
        <f t="shared" si="7"/>
        <v>-199</v>
      </c>
      <c r="U13" s="131">
        <f t="shared" si="8"/>
        <v>-4700</v>
      </c>
      <c r="V13" s="134">
        <f t="shared" si="9"/>
        <v>-0.43945769050958394</v>
      </c>
      <c r="W13" s="134">
        <f t="shared" si="10"/>
        <v>1.1473298072814941E-2</v>
      </c>
      <c r="Y13" s="161" t="s">
        <v>149</v>
      </c>
      <c r="Z13" s="163"/>
      <c r="AA13">
        <v>451</v>
      </c>
      <c r="AB13">
        <v>10695</v>
      </c>
      <c r="AC13" s="165">
        <v>0.59537535905838013</v>
      </c>
      <c r="AD13">
        <v>-199</v>
      </c>
      <c r="AE13">
        <v>-4700</v>
      </c>
      <c r="AF13" s="30">
        <v>-0.43945769050958394</v>
      </c>
      <c r="AG13" s="165">
        <v>1.1473298072814941E-2</v>
      </c>
      <c r="AH13" s="163"/>
      <c r="AI13">
        <v>651</v>
      </c>
      <c r="AJ13">
        <v>6451</v>
      </c>
      <c r="AK13" s="165">
        <v>0.38138386607170105</v>
      </c>
      <c r="AL13">
        <v>-120</v>
      </c>
      <c r="AM13">
        <v>-1205</v>
      </c>
      <c r="AN13" s="30">
        <v>-0.18679274531080448</v>
      </c>
      <c r="AO13" s="30">
        <v>7.8849524259567261E-2</v>
      </c>
    </row>
    <row r="14" spans="1:41" ht="18" x14ac:dyDescent="0.35">
      <c r="A14" s="1">
        <v>5991</v>
      </c>
      <c r="B14" s="62" t="s">
        <v>67</v>
      </c>
      <c r="C14" s="10">
        <v>8.4560185185185197E-2</v>
      </c>
      <c r="D14" s="64">
        <f t="shared" si="0"/>
        <v>7306</v>
      </c>
      <c r="E14" s="59">
        <v>0.71499999999999997</v>
      </c>
      <c r="F14" s="59">
        <v>2.6013331707457592</v>
      </c>
      <c r="G14" s="60">
        <v>0.79104232788085938</v>
      </c>
      <c r="H14" s="60">
        <v>0.58149123191833496</v>
      </c>
      <c r="I14" s="61" t="s">
        <v>76</v>
      </c>
      <c r="J14" s="62">
        <v>48499</v>
      </c>
      <c r="K14" s="62">
        <v>253</v>
      </c>
      <c r="M14" s="142" t="s">
        <v>67</v>
      </c>
      <c r="N14" s="97">
        <f t="shared" si="1"/>
        <v>456</v>
      </c>
      <c r="O14" s="125">
        <f t="shared" si="2"/>
        <v>14289</v>
      </c>
      <c r="P14" s="77">
        <f t="shared" si="3"/>
        <v>0.56202572584152222</v>
      </c>
      <c r="Q14" s="124">
        <f t="shared" si="4"/>
        <v>253</v>
      </c>
      <c r="R14" s="125">
        <f t="shared" si="5"/>
        <v>7306</v>
      </c>
      <c r="S14" s="126">
        <f t="shared" si="6"/>
        <v>0.58149123191833496</v>
      </c>
      <c r="T14" s="97">
        <f t="shared" si="7"/>
        <v>-203</v>
      </c>
      <c r="U14" s="125">
        <f t="shared" si="8"/>
        <v>-6983</v>
      </c>
      <c r="V14" s="77">
        <f t="shared" si="9"/>
        <v>-0.48869759955210301</v>
      </c>
      <c r="W14" s="77">
        <f t="shared" si="10"/>
        <v>1.9465506076812744E-2</v>
      </c>
      <c r="Y14" s="161" t="s">
        <v>150</v>
      </c>
      <c r="Z14" s="163"/>
      <c r="AA14">
        <v>456</v>
      </c>
      <c r="AB14">
        <v>14289</v>
      </c>
      <c r="AC14" s="165">
        <v>0.56202572584152222</v>
      </c>
      <c r="AD14">
        <v>-203</v>
      </c>
      <c r="AE14">
        <v>-6983</v>
      </c>
      <c r="AF14" s="30">
        <v>-0.48869759955210301</v>
      </c>
      <c r="AG14" s="165">
        <v>1.9465506076812744E-2</v>
      </c>
      <c r="AH14" s="163"/>
      <c r="AI14">
        <v>789</v>
      </c>
      <c r="AJ14">
        <v>7433</v>
      </c>
      <c r="AK14" s="165">
        <v>0.34823489189147949</v>
      </c>
      <c r="AL14">
        <v>-182</v>
      </c>
      <c r="AM14">
        <v>-1737</v>
      </c>
      <c r="AN14" s="30">
        <v>-0.23368760930983457</v>
      </c>
      <c r="AO14" s="30">
        <v>0.1128467321395874</v>
      </c>
    </row>
    <row r="15" spans="1:41" ht="18" x14ac:dyDescent="0.35">
      <c r="A15" s="1">
        <v>5477</v>
      </c>
      <c r="B15" s="62" t="s">
        <v>68</v>
      </c>
      <c r="C15" s="10">
        <v>0.1215625</v>
      </c>
      <c r="D15" s="64">
        <f t="shared" si="0"/>
        <v>10503</v>
      </c>
      <c r="E15" s="26">
        <v>0.77400000000000002</v>
      </c>
      <c r="F15" s="26">
        <v>2.2111765493464137</v>
      </c>
      <c r="G15" s="60">
        <v>0.75315195322036743</v>
      </c>
      <c r="H15" s="60">
        <v>0.59850698709487915</v>
      </c>
      <c r="I15" s="61" t="s">
        <v>77</v>
      </c>
      <c r="J15" s="62">
        <v>64303</v>
      </c>
      <c r="K15" s="62">
        <v>259</v>
      </c>
      <c r="M15" s="143" t="s">
        <v>68</v>
      </c>
      <c r="N15" s="135">
        <f t="shared" si="1"/>
        <v>429</v>
      </c>
      <c r="O15" s="128">
        <f t="shared" si="2"/>
        <v>17328</v>
      </c>
      <c r="P15" s="136">
        <f t="shared" si="3"/>
        <v>0.58488333225250244</v>
      </c>
      <c r="Q15" s="127">
        <f t="shared" si="4"/>
        <v>259</v>
      </c>
      <c r="R15" s="128">
        <f t="shared" si="5"/>
        <v>10503</v>
      </c>
      <c r="S15" s="129">
        <f t="shared" si="6"/>
        <v>0.59850698709487915</v>
      </c>
      <c r="T15" s="135">
        <f t="shared" si="7"/>
        <v>-170</v>
      </c>
      <c r="U15" s="128">
        <f t="shared" si="8"/>
        <v>-6825</v>
      </c>
      <c r="V15" s="136">
        <f t="shared" si="9"/>
        <v>-0.3938711911357341</v>
      </c>
      <c r="W15" s="136">
        <f t="shared" si="10"/>
        <v>1.3623654842376709E-2</v>
      </c>
      <c r="Y15" s="164" t="s">
        <v>151</v>
      </c>
      <c r="Z15" s="162"/>
      <c r="AA15" s="151">
        <v>429</v>
      </c>
      <c r="AB15" s="151">
        <v>17328</v>
      </c>
      <c r="AC15" s="166">
        <v>0.58488333225250244</v>
      </c>
      <c r="AD15" s="151">
        <v>-170</v>
      </c>
      <c r="AE15" s="151">
        <v>-6825</v>
      </c>
      <c r="AF15" s="167">
        <v>-0.3938711911357341</v>
      </c>
      <c r="AG15" s="166">
        <v>1.3623654842376709E-2</v>
      </c>
      <c r="AH15" s="162"/>
      <c r="AI15" s="151">
        <v>617</v>
      </c>
      <c r="AJ15" s="151">
        <v>7949</v>
      </c>
      <c r="AK15" s="166">
        <v>0.39023327827453613</v>
      </c>
      <c r="AL15" s="151">
        <v>-136</v>
      </c>
      <c r="AM15" s="151">
        <v>-1741</v>
      </c>
      <c r="AN15" s="167">
        <v>-0.21902126053591642</v>
      </c>
      <c r="AO15" s="167">
        <v>7.9906076192855835E-2</v>
      </c>
    </row>
    <row r="16" spans="1:41" x14ac:dyDescent="0.25">
      <c r="A16" s="99"/>
      <c r="M16" s="144" t="s">
        <v>121</v>
      </c>
      <c r="N16" s="138">
        <f>AVERAGE(N7:N15)</f>
        <v>498.11111111111109</v>
      </c>
      <c r="O16" s="138">
        <f t="shared" ref="O16:W16" si="11">AVERAGE(O7:O15)</f>
        <v>7450.1111111111113</v>
      </c>
      <c r="P16" s="140">
        <f t="shared" si="11"/>
        <v>0.67623785469267106</v>
      </c>
      <c r="Q16" s="137">
        <f t="shared" si="11"/>
        <v>331.66666666666669</v>
      </c>
      <c r="R16" s="138">
        <f t="shared" si="11"/>
        <v>4596.4444444444443</v>
      </c>
      <c r="S16" s="147">
        <f t="shared" si="11"/>
        <v>0.68877830065621248</v>
      </c>
      <c r="T16" s="138">
        <f t="shared" si="11"/>
        <v>-166.44444444444446</v>
      </c>
      <c r="U16" s="138">
        <f t="shared" si="11"/>
        <v>-2853.6666666666665</v>
      </c>
      <c r="V16" s="140">
        <f t="shared" si="11"/>
        <v>-0.33455964249268438</v>
      </c>
      <c r="W16" s="139">
        <f t="shared" si="11"/>
        <v>1.2540445963541388E-2</v>
      </c>
      <c r="Y16" s="161" t="s">
        <v>121</v>
      </c>
      <c r="Z16" s="163"/>
      <c r="AA16" s="65">
        <v>498.11111111111109</v>
      </c>
      <c r="AB16" s="65">
        <v>7450.1111111111113</v>
      </c>
      <c r="AC16" s="165">
        <v>0.67623785469267106</v>
      </c>
      <c r="AD16" s="65">
        <v>-166.44444444444446</v>
      </c>
      <c r="AE16" s="65">
        <v>-2853.6666666666665</v>
      </c>
      <c r="AF16" s="30">
        <v>-0.33455964249268438</v>
      </c>
      <c r="AG16" s="165">
        <v>1.2540445963541388E-2</v>
      </c>
      <c r="AH16" s="163"/>
      <c r="AI16" s="65">
        <v>688.22222222222217</v>
      </c>
      <c r="AJ16">
        <v>4547</v>
      </c>
      <c r="AK16" s="165">
        <v>0.4113011790646447</v>
      </c>
      <c r="AL16" s="65">
        <v>-150.66666666666666</v>
      </c>
      <c r="AM16" s="65">
        <v>-1023.6666666666666</v>
      </c>
      <c r="AN16" s="30">
        <v>-0.2221693505692047</v>
      </c>
      <c r="AO16" s="30">
        <v>6.7521207862430155E-2</v>
      </c>
    </row>
    <row r="17" spans="1:41" x14ac:dyDescent="0.25">
      <c r="A17" s="187" t="s">
        <v>110</v>
      </c>
      <c r="B17" s="188"/>
      <c r="C17" s="188"/>
      <c r="D17" s="188"/>
      <c r="E17" s="188"/>
      <c r="F17" s="188"/>
      <c r="G17" s="188"/>
      <c r="H17" s="188"/>
      <c r="I17" s="188"/>
      <c r="J17" s="188"/>
      <c r="K17" s="189"/>
    </row>
    <row r="18" spans="1:41" x14ac:dyDescent="0.25">
      <c r="B18" s="100" t="s">
        <v>47</v>
      </c>
      <c r="C18" s="100" t="s">
        <v>49</v>
      </c>
      <c r="D18" s="101" t="s">
        <v>48</v>
      </c>
      <c r="E18" s="100" t="s">
        <v>50</v>
      </c>
      <c r="F18" s="100" t="s">
        <v>51</v>
      </c>
      <c r="G18" s="100" t="s">
        <v>52</v>
      </c>
      <c r="H18" s="100" t="s">
        <v>53</v>
      </c>
      <c r="I18" s="100" t="s">
        <v>57</v>
      </c>
      <c r="J18" s="100" t="s">
        <v>58</v>
      </c>
      <c r="K18" s="100" t="s">
        <v>54</v>
      </c>
    </row>
    <row r="19" spans="1:41" ht="18" x14ac:dyDescent="0.35">
      <c r="A19" s="1">
        <v>6016</v>
      </c>
      <c r="B19" s="62" t="s">
        <v>60</v>
      </c>
      <c r="C19" s="10">
        <v>3.2916666666666664E-2</v>
      </c>
      <c r="D19" s="64">
        <v>2844</v>
      </c>
      <c r="E19" s="59">
        <v>0.48399999999999999</v>
      </c>
      <c r="F19" s="59">
        <v>1.1804473308998833</v>
      </c>
      <c r="G19" s="60">
        <v>0.86520397663116455</v>
      </c>
      <c r="H19" s="60">
        <v>0.78524422645568848</v>
      </c>
      <c r="I19" s="61" t="s">
        <v>69</v>
      </c>
      <c r="J19" s="62">
        <v>34645</v>
      </c>
      <c r="K19" s="62">
        <v>619</v>
      </c>
    </row>
    <row r="20" spans="1:41" ht="18" x14ac:dyDescent="0.35">
      <c r="A20" s="1">
        <v>6033</v>
      </c>
      <c r="B20" s="62" t="s">
        <v>61</v>
      </c>
      <c r="C20" s="10">
        <v>3.6030092592592593E-2</v>
      </c>
      <c r="D20" s="64">
        <v>3113</v>
      </c>
      <c r="E20" s="59">
        <v>0.55300000000000005</v>
      </c>
      <c r="F20" s="59">
        <v>1.4277657967203119</v>
      </c>
      <c r="G20" s="60">
        <v>0.85191011428833008</v>
      </c>
      <c r="H20" s="60">
        <v>0.77865171432495117</v>
      </c>
      <c r="I20" s="61" t="s">
        <v>70</v>
      </c>
      <c r="J20" s="62">
        <v>35604</v>
      </c>
      <c r="K20" s="62">
        <v>579</v>
      </c>
    </row>
    <row r="21" spans="1:41" ht="18" x14ac:dyDescent="0.35">
      <c r="A21" s="1">
        <v>5966</v>
      </c>
      <c r="B21" s="62" t="s">
        <v>62</v>
      </c>
      <c r="C21" s="10">
        <v>4.9444444444444437E-2</v>
      </c>
      <c r="D21" s="64">
        <v>4272</v>
      </c>
      <c r="E21" s="59">
        <v>0.77800000000000002</v>
      </c>
      <c r="F21" s="59">
        <v>1.3153628718114205</v>
      </c>
      <c r="G21" s="60">
        <v>0.76554310321807861</v>
      </c>
      <c r="H21" s="60">
        <v>0.71723377704620361</v>
      </c>
      <c r="I21" s="61" t="s">
        <v>71</v>
      </c>
      <c r="J21" s="62">
        <v>61833</v>
      </c>
      <c r="K21" s="62">
        <v>402</v>
      </c>
    </row>
    <row r="22" spans="1:41" ht="18" x14ac:dyDescent="0.35">
      <c r="A22" s="1">
        <v>5967</v>
      </c>
      <c r="B22" s="62" t="s">
        <v>63</v>
      </c>
      <c r="C22" s="10">
        <v>4.1990740740740745E-2</v>
      </c>
      <c r="D22" s="64">
        <v>3628</v>
      </c>
      <c r="E22" s="26">
        <v>0.82099999999999995</v>
      </c>
      <c r="F22" s="26">
        <v>1.696306726572439</v>
      </c>
      <c r="G22" s="60">
        <v>0.74819105863571167</v>
      </c>
      <c r="H22" s="60">
        <v>0.66999334096908569</v>
      </c>
      <c r="I22" s="61" t="s">
        <v>72</v>
      </c>
      <c r="J22" s="62">
        <v>48099</v>
      </c>
      <c r="K22" s="62">
        <v>413</v>
      </c>
    </row>
    <row r="23" spans="1:41" ht="18" x14ac:dyDescent="0.35">
      <c r="A23" s="1">
        <v>6027</v>
      </c>
      <c r="B23" s="62" t="s">
        <v>64</v>
      </c>
      <c r="C23" s="10">
        <v>5.4212962962962963E-2</v>
      </c>
      <c r="D23" s="64">
        <v>4684</v>
      </c>
      <c r="E23" s="59">
        <v>0.45100000000000001</v>
      </c>
      <c r="F23" s="59">
        <v>2.9258870003967505</v>
      </c>
      <c r="G23" s="60">
        <v>0.86941832304000854</v>
      </c>
      <c r="H23" s="60">
        <v>0.74265027046203613</v>
      </c>
      <c r="I23" s="61" t="s">
        <v>73</v>
      </c>
      <c r="J23" s="62">
        <v>27624</v>
      </c>
      <c r="K23" s="62">
        <v>717</v>
      </c>
    </row>
    <row r="24" spans="1:41" ht="18" x14ac:dyDescent="0.35">
      <c r="A24" s="1">
        <v>6032</v>
      </c>
      <c r="B24" s="62" t="s">
        <v>65</v>
      </c>
      <c r="C24" s="10">
        <v>7.1736111111111112E-2</v>
      </c>
      <c r="D24" s="64">
        <v>6198</v>
      </c>
      <c r="E24" s="59">
        <v>0.66800000000000004</v>
      </c>
      <c r="F24" s="59">
        <v>2.8204192518748608</v>
      </c>
      <c r="G24" s="60">
        <v>0.822113037109375</v>
      </c>
      <c r="H24" s="60">
        <v>0.65008294582366943</v>
      </c>
      <c r="I24" s="61" t="s">
        <v>74</v>
      </c>
      <c r="J24" s="62">
        <v>43418</v>
      </c>
      <c r="K24" s="62">
        <v>417</v>
      </c>
    </row>
    <row r="25" spans="1:41" ht="18" x14ac:dyDescent="0.35">
      <c r="A25" s="1">
        <v>5964</v>
      </c>
      <c r="B25" s="62" t="s">
        <v>66</v>
      </c>
      <c r="C25" s="10">
        <v>0.12378472222222221</v>
      </c>
      <c r="D25" s="64">
        <v>10695</v>
      </c>
      <c r="E25" s="59">
        <v>0.80800000000000005</v>
      </c>
      <c r="F25" s="59">
        <v>2.314268073444508</v>
      </c>
      <c r="G25" s="60">
        <v>0.74414044618606567</v>
      </c>
      <c r="H25" s="60">
        <v>0.59537535905838013</v>
      </c>
      <c r="I25" s="61" t="s">
        <v>75</v>
      </c>
      <c r="J25" s="62">
        <v>67985</v>
      </c>
      <c r="K25" s="62">
        <v>451</v>
      </c>
    </row>
    <row r="26" spans="1:41" ht="18" x14ac:dyDescent="0.35">
      <c r="A26" s="1">
        <v>5991</v>
      </c>
      <c r="B26" s="62" t="s">
        <v>67</v>
      </c>
      <c r="C26" s="10">
        <v>0.16538194444444446</v>
      </c>
      <c r="D26" s="64">
        <v>14289</v>
      </c>
      <c r="E26" s="59">
        <v>0.71499999999999997</v>
      </c>
      <c r="F26" s="59">
        <v>3.6655960177399858</v>
      </c>
      <c r="G26" s="60">
        <v>0.78719311952590942</v>
      </c>
      <c r="H26" s="60">
        <v>0.56202572584152222</v>
      </c>
      <c r="I26" s="61" t="s">
        <v>76</v>
      </c>
      <c r="J26" s="62">
        <v>48499</v>
      </c>
      <c r="K26" s="62">
        <v>456</v>
      </c>
    </row>
    <row r="27" spans="1:41" ht="18" x14ac:dyDescent="0.35">
      <c r="A27" s="1">
        <v>5477</v>
      </c>
      <c r="B27" s="62" t="s">
        <v>68</v>
      </c>
      <c r="C27" s="10">
        <v>0.20055555555555557</v>
      </c>
      <c r="D27" s="64">
        <v>17328</v>
      </c>
      <c r="E27" s="26">
        <v>0.77500000000000002</v>
      </c>
      <c r="F27" s="26">
        <v>2.9855558717380601</v>
      </c>
      <c r="G27" s="60">
        <v>0.75391918420791626</v>
      </c>
      <c r="H27" s="60">
        <v>0.58488333225250244</v>
      </c>
      <c r="I27" s="61" t="s">
        <v>77</v>
      </c>
      <c r="J27" s="62">
        <v>64303</v>
      </c>
      <c r="K27" s="62">
        <v>429</v>
      </c>
    </row>
    <row r="28" spans="1:41" x14ac:dyDescent="0.25">
      <c r="A28" s="49"/>
      <c r="B28" s="111"/>
      <c r="C28" s="112"/>
      <c r="D28" s="113"/>
      <c r="E28" s="114"/>
      <c r="F28" s="114"/>
      <c r="G28" s="117"/>
      <c r="H28" s="117"/>
      <c r="I28" s="115"/>
      <c r="J28" s="111"/>
      <c r="K28" s="111"/>
      <c r="M28" s="49"/>
      <c r="N28" s="111"/>
      <c r="O28" s="112"/>
      <c r="P28" s="113"/>
      <c r="Q28" s="114"/>
      <c r="R28" s="114"/>
      <c r="S28" s="116"/>
      <c r="T28" s="116"/>
      <c r="U28" s="115"/>
      <c r="V28" s="115"/>
      <c r="W28" s="111"/>
      <c r="X28" s="111"/>
    </row>
    <row r="29" spans="1:41" x14ac:dyDescent="0.25">
      <c r="A29" s="49"/>
      <c r="B29" s="111"/>
      <c r="C29" s="112"/>
      <c r="D29" s="113"/>
      <c r="E29" s="114"/>
      <c r="F29" s="114"/>
      <c r="G29" s="117"/>
      <c r="H29" s="117"/>
      <c r="I29" s="115"/>
      <c r="J29" s="111"/>
      <c r="K29" s="111"/>
      <c r="M29" s="151"/>
      <c r="N29" s="111"/>
      <c r="O29" s="112"/>
      <c r="P29" s="113"/>
      <c r="Q29" s="114"/>
      <c r="R29" s="114"/>
      <c r="S29" s="116"/>
      <c r="T29" s="116"/>
      <c r="U29" s="115"/>
      <c r="V29" s="115"/>
      <c r="W29" s="111"/>
      <c r="X29" s="111"/>
    </row>
    <row r="30" spans="1:41" ht="17.25" x14ac:dyDescent="0.25">
      <c r="A30" s="187" t="s">
        <v>111</v>
      </c>
      <c r="B30" s="188"/>
      <c r="C30" s="188"/>
      <c r="D30" s="188"/>
      <c r="E30" s="188"/>
      <c r="F30" s="188"/>
      <c r="G30" s="188"/>
      <c r="H30" s="188"/>
      <c r="I30" s="188"/>
      <c r="J30" s="188"/>
      <c r="K30" s="189"/>
      <c r="M30" s="194" t="s">
        <v>105</v>
      </c>
      <c r="N30" s="182" t="s">
        <v>124</v>
      </c>
      <c r="O30" s="182"/>
      <c r="P30" s="183"/>
      <c r="Q30" s="184" t="s">
        <v>125</v>
      </c>
      <c r="R30" s="182"/>
      <c r="S30" s="183"/>
      <c r="T30" s="182" t="s">
        <v>113</v>
      </c>
      <c r="U30" s="182"/>
      <c r="V30" s="182"/>
      <c r="W30" s="182"/>
      <c r="X30" s="111"/>
      <c r="Y30" s="96" t="s">
        <v>105</v>
      </c>
      <c r="Z30" s="96"/>
      <c r="AA30" s="180" t="s">
        <v>155</v>
      </c>
      <c r="AB30" s="180"/>
      <c r="AC30" s="180"/>
      <c r="AD30" s="180" t="s">
        <v>156</v>
      </c>
      <c r="AE30" s="180"/>
      <c r="AF30" s="180"/>
      <c r="AG30" s="180"/>
      <c r="AH30" s="96"/>
      <c r="AI30" s="180" t="s">
        <v>157</v>
      </c>
      <c r="AJ30" s="180"/>
      <c r="AK30" s="180"/>
      <c r="AL30" s="180" t="s">
        <v>158</v>
      </c>
      <c r="AM30" s="180"/>
      <c r="AN30" s="180"/>
      <c r="AO30" s="180"/>
    </row>
    <row r="31" spans="1:41" ht="30" x14ac:dyDescent="0.25">
      <c r="B31" s="100" t="s">
        <v>47</v>
      </c>
      <c r="C31" s="100" t="s">
        <v>49</v>
      </c>
      <c r="D31" s="100" t="s">
        <v>48</v>
      </c>
      <c r="E31" s="100" t="s">
        <v>50</v>
      </c>
      <c r="F31" s="100" t="s">
        <v>51</v>
      </c>
      <c r="G31" s="100" t="s">
        <v>52</v>
      </c>
      <c r="H31" s="100" t="s">
        <v>53</v>
      </c>
      <c r="I31" s="100" t="s">
        <v>57</v>
      </c>
      <c r="J31" s="100" t="s">
        <v>58</v>
      </c>
      <c r="K31" s="100" t="s">
        <v>54</v>
      </c>
      <c r="M31" s="194"/>
      <c r="N31" s="119" t="s">
        <v>102</v>
      </c>
      <c r="O31" s="119" t="s">
        <v>103</v>
      </c>
      <c r="P31" s="120" t="s">
        <v>104</v>
      </c>
      <c r="Q31" s="118" t="s">
        <v>102</v>
      </c>
      <c r="R31" s="119" t="s">
        <v>103</v>
      </c>
      <c r="S31" s="120" t="s">
        <v>104</v>
      </c>
      <c r="T31" s="119" t="s">
        <v>102</v>
      </c>
      <c r="U31" s="195" t="s">
        <v>107</v>
      </c>
      <c r="V31" s="195"/>
      <c r="W31" s="122" t="s">
        <v>108</v>
      </c>
      <c r="X31" s="111"/>
      <c r="Y31" s="96"/>
      <c r="Z31" s="96"/>
      <c r="AA31" s="96" t="s">
        <v>102</v>
      </c>
      <c r="AB31" s="96" t="s">
        <v>103</v>
      </c>
      <c r="AC31" s="96" t="s">
        <v>104</v>
      </c>
      <c r="AD31" s="96" t="s">
        <v>102</v>
      </c>
      <c r="AE31" s="180" t="s">
        <v>107</v>
      </c>
      <c r="AF31" s="180"/>
      <c r="AG31" s="96" t="s">
        <v>108</v>
      </c>
      <c r="AH31" s="96"/>
      <c r="AI31" s="96" t="s">
        <v>102</v>
      </c>
      <c r="AJ31" s="96" t="s">
        <v>103</v>
      </c>
      <c r="AK31" s="96" t="s">
        <v>104</v>
      </c>
      <c r="AL31" s="96" t="s">
        <v>102</v>
      </c>
      <c r="AM31" s="180" t="s">
        <v>107</v>
      </c>
      <c r="AN31" s="180"/>
      <c r="AO31" s="96" t="s">
        <v>108</v>
      </c>
    </row>
    <row r="32" spans="1:41" ht="18" x14ac:dyDescent="0.35">
      <c r="A32" s="1">
        <v>6016</v>
      </c>
      <c r="B32" s="62" t="s">
        <v>60</v>
      </c>
      <c r="C32" s="14">
        <v>2.1134259259259259E-2</v>
      </c>
      <c r="D32" s="64">
        <f t="shared" ref="D32:D40" si="12">SUM(HOUR(C32)*3600,MINUTE(C32)*60,SECOND(C32))</f>
        <v>1826</v>
      </c>
      <c r="E32" s="15">
        <v>1.238</v>
      </c>
      <c r="F32" s="15">
        <v>1.5427933981038451</v>
      </c>
      <c r="G32" s="37">
        <v>0.4961124062538147</v>
      </c>
      <c r="H32" s="37">
        <v>0.46276411414146423</v>
      </c>
      <c r="I32" s="61" t="s">
        <v>79</v>
      </c>
      <c r="J32" s="62">
        <v>34645</v>
      </c>
      <c r="K32" s="62">
        <f>Tests!AE48</f>
        <v>536</v>
      </c>
      <c r="M32" s="141" t="s">
        <v>60</v>
      </c>
      <c r="N32" s="133">
        <f>K44</f>
        <v>738</v>
      </c>
      <c r="O32" s="131">
        <f>D44</f>
        <v>2497</v>
      </c>
      <c r="P32" s="134">
        <f>H44</f>
        <v>0.46830621361732483</v>
      </c>
      <c r="Q32" s="130">
        <f>K32</f>
        <v>536</v>
      </c>
      <c r="R32" s="131">
        <f>D32</f>
        <v>1826</v>
      </c>
      <c r="S32" s="132">
        <f>G32</f>
        <v>0.4961124062538147</v>
      </c>
      <c r="T32" s="133">
        <f>Q32-N32</f>
        <v>-202</v>
      </c>
      <c r="U32" s="131">
        <f>R32-O32</f>
        <v>-671</v>
      </c>
      <c r="V32" s="134">
        <f>(V$1-((R32*V$1)/O32))*-1</f>
        <v>-0.2687224669603524</v>
      </c>
      <c r="W32" s="77">
        <f>S32-P32</f>
        <v>2.7806192636489868E-2</v>
      </c>
      <c r="X32" s="111"/>
      <c r="Y32" s="96" t="s">
        <v>143</v>
      </c>
      <c r="Z32" s="96"/>
      <c r="AA32" s="96">
        <v>419</v>
      </c>
      <c r="AB32" s="96">
        <v>1262</v>
      </c>
      <c r="AC32" s="172">
        <v>0.76642417907714844</v>
      </c>
      <c r="AD32" s="96">
        <v>-176</v>
      </c>
      <c r="AE32" s="96">
        <v>-529</v>
      </c>
      <c r="AF32" s="172">
        <v>-0.41917591125198095</v>
      </c>
      <c r="AG32" s="172">
        <v>1.3970673084259033E-2</v>
      </c>
      <c r="AH32" s="96"/>
      <c r="AI32" s="96">
        <v>595</v>
      </c>
      <c r="AJ32" s="96">
        <v>1751</v>
      </c>
      <c r="AK32" s="172">
        <v>0.77623832225799561</v>
      </c>
      <c r="AL32" s="96">
        <v>-55</v>
      </c>
      <c r="AM32" s="96">
        <v>-177</v>
      </c>
      <c r="AN32" s="172">
        <v>-0.10108509423186751</v>
      </c>
      <c r="AO32" s="172">
        <v>1.2931525707244873E-2</v>
      </c>
    </row>
    <row r="33" spans="1:41" ht="18" x14ac:dyDescent="0.35">
      <c r="A33" s="1">
        <v>6033</v>
      </c>
      <c r="B33" s="62" t="s">
        <v>61</v>
      </c>
      <c r="C33" s="10">
        <f>Tests!X46</f>
        <v>1.9768518518518515E-2</v>
      </c>
      <c r="D33" s="64">
        <f t="shared" si="12"/>
        <v>1708</v>
      </c>
      <c r="E33" s="59">
        <f>Tests!Y46</f>
        <v>1.206</v>
      </c>
      <c r="F33" s="59">
        <f>Tests!Z46</f>
        <v>1.4740047320890963</v>
      </c>
      <c r="G33" s="60">
        <f>Tests!AA46</f>
        <v>0.48340824246406555</v>
      </c>
      <c r="H33" s="60">
        <f>Tests!AB46</f>
        <v>0.46370786428451538</v>
      </c>
      <c r="I33" s="61" t="s">
        <v>70</v>
      </c>
      <c r="J33" s="62">
        <v>35604</v>
      </c>
      <c r="K33" s="62">
        <f>Tests!AE46</f>
        <v>473</v>
      </c>
      <c r="M33" s="142" t="s">
        <v>61</v>
      </c>
      <c r="N33" s="97">
        <f t="shared" ref="N33:N40" si="13">K45</f>
        <v>637</v>
      </c>
      <c r="O33" s="125">
        <f t="shared" ref="O33:O40" si="14">D45</f>
        <v>2321</v>
      </c>
      <c r="P33" s="77">
        <f t="shared" ref="P33:P40" si="15">H45</f>
        <v>0.4543820321559906</v>
      </c>
      <c r="Q33" s="124">
        <f t="shared" ref="Q33:Q40" si="16">K33</f>
        <v>473</v>
      </c>
      <c r="R33" s="125">
        <f t="shared" ref="R33:R40" si="17">D33</f>
        <v>1708</v>
      </c>
      <c r="S33" s="126">
        <f t="shared" ref="S33:S40" si="18">G33</f>
        <v>0.48340824246406555</v>
      </c>
      <c r="T33" s="97">
        <f t="shared" ref="T33:T40" si="19">Q33-N33</f>
        <v>-164</v>
      </c>
      <c r="U33" s="125">
        <f t="shared" ref="U33:U40" si="20">R33-O33</f>
        <v>-613</v>
      </c>
      <c r="V33" s="77">
        <f t="shared" ref="V33:V40" si="21">(V$1-((R33*V$1)/O33))*-1</f>
        <v>-0.26411029728565272</v>
      </c>
      <c r="W33" s="77">
        <f t="shared" ref="W33:W40" si="22">S33-P33</f>
        <v>2.9026210308074951E-2</v>
      </c>
      <c r="X33" s="111"/>
      <c r="Y33" s="96" t="s">
        <v>144</v>
      </c>
      <c r="Z33" s="96"/>
      <c r="AA33" s="96">
        <v>538</v>
      </c>
      <c r="AB33" s="96">
        <v>1715</v>
      </c>
      <c r="AC33" s="172">
        <v>0.77966290712356567</v>
      </c>
      <c r="AD33" s="96">
        <v>-209</v>
      </c>
      <c r="AE33" s="96">
        <v>-682</v>
      </c>
      <c r="AF33" s="172">
        <v>-0.39766763848396502</v>
      </c>
      <c r="AG33" s="172">
        <v>1.6966283321380615E-2</v>
      </c>
      <c r="AH33" s="96"/>
      <c r="AI33" s="96">
        <v>643</v>
      </c>
      <c r="AJ33" s="96">
        <v>1995</v>
      </c>
      <c r="AK33" s="172">
        <v>0.78033709526062012</v>
      </c>
      <c r="AL33" s="96">
        <v>-323</v>
      </c>
      <c r="AM33" s="96">
        <v>-1007</v>
      </c>
      <c r="AN33" s="172">
        <v>-0.50476190476190474</v>
      </c>
      <c r="AO33" s="172">
        <v>1.8089890480041504E-2</v>
      </c>
    </row>
    <row r="34" spans="1:41" ht="18" x14ac:dyDescent="0.35">
      <c r="A34" s="1">
        <v>5966</v>
      </c>
      <c r="B34" s="62" t="s">
        <v>62</v>
      </c>
      <c r="C34" s="10">
        <f>Tests!X38</f>
        <v>2.7870370370370368E-2</v>
      </c>
      <c r="D34" s="64">
        <f t="shared" si="12"/>
        <v>2408</v>
      </c>
      <c r="E34" s="28">
        <f>Tests!Y39</f>
        <v>1.327</v>
      </c>
      <c r="F34" s="28">
        <f>Tests!Z39</f>
        <v>1.5678118625423212</v>
      </c>
      <c r="G34" s="36">
        <f>Tests!AA39</f>
        <v>0.46837463974952698</v>
      </c>
      <c r="H34" s="36">
        <f>Tests!AB39</f>
        <v>0.44572389125823975</v>
      </c>
      <c r="I34" s="61" t="s">
        <v>71</v>
      </c>
      <c r="J34" s="62">
        <v>61833</v>
      </c>
      <c r="K34" s="62">
        <f>Tests!AE38</f>
        <v>381</v>
      </c>
      <c r="M34" s="143" t="s">
        <v>62</v>
      </c>
      <c r="N34" s="135">
        <f t="shared" si="13"/>
        <v>641</v>
      </c>
      <c r="O34" s="128">
        <f t="shared" si="14"/>
        <v>4076</v>
      </c>
      <c r="P34" s="136">
        <f t="shared" si="15"/>
        <v>0.44572389125823975</v>
      </c>
      <c r="Q34" s="127">
        <f t="shared" si="16"/>
        <v>381</v>
      </c>
      <c r="R34" s="128">
        <f t="shared" si="17"/>
        <v>2408</v>
      </c>
      <c r="S34" s="129">
        <f t="shared" si="18"/>
        <v>0.46837463974952698</v>
      </c>
      <c r="T34" s="135">
        <f t="shared" si="19"/>
        <v>-260</v>
      </c>
      <c r="U34" s="128">
        <f t="shared" si="20"/>
        <v>-1668</v>
      </c>
      <c r="V34" s="136">
        <f t="shared" si="21"/>
        <v>-0.4092247301275761</v>
      </c>
      <c r="W34" s="136">
        <f t="shared" si="22"/>
        <v>2.2650748491287231E-2</v>
      </c>
      <c r="X34" s="111"/>
      <c r="Y34" s="96" t="s">
        <v>145</v>
      </c>
      <c r="Z34" s="96"/>
      <c r="AA34" s="96">
        <v>444</v>
      </c>
      <c r="AB34" s="96">
        <v>2430</v>
      </c>
      <c r="AC34" s="172">
        <v>0.71031183004379272</v>
      </c>
      <c r="AD34" s="96">
        <v>-206</v>
      </c>
      <c r="AE34" s="96">
        <v>-1117</v>
      </c>
      <c r="AF34" s="172">
        <v>-0.45967078189300414</v>
      </c>
      <c r="AG34" s="172">
        <v>1.1450350284576416E-2</v>
      </c>
      <c r="AH34" s="96"/>
      <c r="AI34" s="96">
        <v>683</v>
      </c>
      <c r="AJ34" s="96">
        <v>3568</v>
      </c>
      <c r="AK34" s="172">
        <v>0.72156810760498047</v>
      </c>
      <c r="AL34" s="96">
        <v>-364</v>
      </c>
      <c r="AM34" s="96">
        <v>-1775</v>
      </c>
      <c r="AN34" s="172">
        <v>-0.49747757847533636</v>
      </c>
      <c r="AO34" s="172">
        <v>4.5930743217468262E-3</v>
      </c>
    </row>
    <row r="35" spans="1:41" ht="18" x14ac:dyDescent="0.35">
      <c r="A35" s="1">
        <v>5967</v>
      </c>
      <c r="B35" s="62" t="s">
        <v>63</v>
      </c>
      <c r="C35" s="10">
        <f>Tests!X42</f>
        <v>3.3981481481481481E-2</v>
      </c>
      <c r="D35" s="64">
        <f t="shared" si="12"/>
        <v>2936</v>
      </c>
      <c r="E35" s="26">
        <f>Tests!Y42</f>
        <v>1.343</v>
      </c>
      <c r="F35" s="26">
        <f>Tests!Z42</f>
        <v>1.7035552594793375</v>
      </c>
      <c r="G35" s="35">
        <f>Tests!AA42</f>
        <v>0.47797399759292603</v>
      </c>
      <c r="H35" s="35">
        <f>Tests!AB42</f>
        <v>0.4349634051322937</v>
      </c>
      <c r="I35" s="61" t="s">
        <v>72</v>
      </c>
      <c r="J35" s="62">
        <v>48099</v>
      </c>
      <c r="K35" s="62">
        <f>Tests!AE42</f>
        <v>573</v>
      </c>
      <c r="M35" s="142" t="s">
        <v>63</v>
      </c>
      <c r="N35" s="97">
        <f t="shared" si="13"/>
        <v>624</v>
      </c>
      <c r="O35" s="125">
        <f t="shared" si="14"/>
        <v>3200</v>
      </c>
      <c r="P35" s="77">
        <f t="shared" si="15"/>
        <v>0.42664670944213867</v>
      </c>
      <c r="Q35" s="124">
        <f t="shared" si="16"/>
        <v>573</v>
      </c>
      <c r="R35" s="125">
        <f t="shared" si="17"/>
        <v>2936</v>
      </c>
      <c r="S35" s="126">
        <f t="shared" si="18"/>
        <v>0.47797399759292603</v>
      </c>
      <c r="T35" s="97">
        <f t="shared" si="19"/>
        <v>-51</v>
      </c>
      <c r="U35" s="125">
        <f t="shared" si="20"/>
        <v>-264</v>
      </c>
      <c r="V35" s="77">
        <f t="shared" si="21"/>
        <v>-8.2500000000000018E-2</v>
      </c>
      <c r="W35" s="77">
        <f t="shared" si="22"/>
        <v>5.1327288150787354E-2</v>
      </c>
      <c r="X35" s="111"/>
      <c r="Y35" s="96" t="s">
        <v>146</v>
      </c>
      <c r="Z35" s="96"/>
      <c r="AA35" s="96">
        <v>503</v>
      </c>
      <c r="AB35" s="96">
        <v>2195</v>
      </c>
      <c r="AC35" s="172">
        <v>0.64936792850494385</v>
      </c>
      <c r="AD35" s="96">
        <v>-164</v>
      </c>
      <c r="AE35" s="96">
        <v>-693</v>
      </c>
      <c r="AF35" s="172">
        <v>-0.31571753986332574</v>
      </c>
      <c r="AG35" s="172">
        <v>2.7361929416656494E-2</v>
      </c>
      <c r="AH35" s="96"/>
      <c r="AI35" s="96">
        <v>618</v>
      </c>
      <c r="AJ35" s="96">
        <v>2725</v>
      </c>
      <c r="AK35" s="172">
        <v>0.66126078367233276</v>
      </c>
      <c r="AL35" s="96">
        <v>-245</v>
      </c>
      <c r="AM35" s="96">
        <v>-1117</v>
      </c>
      <c r="AN35" s="172">
        <v>-0.40990825688073396</v>
      </c>
      <c r="AO35" s="172">
        <v>1.8296778202056885E-2</v>
      </c>
    </row>
    <row r="36" spans="1:41" ht="18" x14ac:dyDescent="0.35">
      <c r="A36" s="1">
        <v>6027</v>
      </c>
      <c r="B36" s="62" t="s">
        <v>64</v>
      </c>
      <c r="C36" s="10">
        <f>Tests!X50</f>
        <v>2.7731481481481478E-2</v>
      </c>
      <c r="D36" s="64">
        <f t="shared" si="12"/>
        <v>2396</v>
      </c>
      <c r="E36" s="59">
        <f>Tests!Y50</f>
        <v>1.103</v>
      </c>
      <c r="F36" s="59">
        <f>Tests!Z50</f>
        <v>2.1129157499849236</v>
      </c>
      <c r="G36" s="60">
        <f>Tests!AA50</f>
        <v>0.53415399789810181</v>
      </c>
      <c r="H36" s="60">
        <f>Tests!AB50</f>
        <v>0.45459812879562378</v>
      </c>
      <c r="I36" s="61" t="s">
        <v>73</v>
      </c>
      <c r="J36" s="62">
        <v>27624</v>
      </c>
      <c r="K36" s="62">
        <f>Tests!AE50</f>
        <v>730</v>
      </c>
      <c r="M36" s="142" t="s">
        <v>64</v>
      </c>
      <c r="N36" s="97">
        <f t="shared" si="13"/>
        <v>799</v>
      </c>
      <c r="O36" s="125">
        <f t="shared" si="14"/>
        <v>2625</v>
      </c>
      <c r="P36" s="77">
        <f t="shared" si="15"/>
        <v>0.41173061728477478</v>
      </c>
      <c r="Q36" s="124">
        <f t="shared" si="16"/>
        <v>730</v>
      </c>
      <c r="R36" s="125">
        <f t="shared" si="17"/>
        <v>2396</v>
      </c>
      <c r="S36" s="126">
        <f t="shared" si="18"/>
        <v>0.53415399789810181</v>
      </c>
      <c r="T36" s="97">
        <f t="shared" si="19"/>
        <v>-69</v>
      </c>
      <c r="U36" s="125">
        <f t="shared" si="20"/>
        <v>-229</v>
      </c>
      <c r="V36" s="77">
        <f t="shared" si="21"/>
        <v>-8.7238095238095226E-2</v>
      </c>
      <c r="W36" s="77">
        <f t="shared" si="22"/>
        <v>0.12242338061332703</v>
      </c>
      <c r="X36" s="111"/>
      <c r="Y36" s="96" t="s">
        <v>147</v>
      </c>
      <c r="Z36" s="96"/>
      <c r="AA36" s="96">
        <v>625</v>
      </c>
      <c r="AB36" s="96">
        <v>1598</v>
      </c>
      <c r="AC36" s="172">
        <v>0.72657495737075806</v>
      </c>
      <c r="AD36" s="96">
        <v>-272</v>
      </c>
      <c r="AE36" s="96">
        <v>-690</v>
      </c>
      <c r="AF36" s="172">
        <v>-0.43178973717146429</v>
      </c>
      <c r="AG36" s="172">
        <v>2.5488793849945068E-2</v>
      </c>
      <c r="AH36" s="96"/>
      <c r="AI36" s="96">
        <v>658</v>
      </c>
      <c r="AJ36" s="96">
        <v>1777</v>
      </c>
      <c r="AK36" s="172">
        <v>0.72715425491333008</v>
      </c>
      <c r="AL36" s="96">
        <v>-229</v>
      </c>
      <c r="AM36" s="96">
        <v>-615</v>
      </c>
      <c r="AN36" s="172">
        <v>-0.34608891389983121</v>
      </c>
      <c r="AO36" s="172">
        <v>3.0412733554840088E-2</v>
      </c>
    </row>
    <row r="37" spans="1:41" ht="18" x14ac:dyDescent="0.35">
      <c r="A37" s="1">
        <v>6032</v>
      </c>
      <c r="B37" s="62" t="s">
        <v>65</v>
      </c>
      <c r="C37" s="10">
        <f>Tests!X44</f>
        <v>3.8032407407407411E-2</v>
      </c>
      <c r="D37" s="64">
        <f t="shared" si="12"/>
        <v>3286</v>
      </c>
      <c r="E37" s="59">
        <f>Tests!Y44</f>
        <v>1.4450000000000001</v>
      </c>
      <c r="F37" s="59">
        <f>Tests!Z44</f>
        <v>2.1989122722521</v>
      </c>
      <c r="G37" s="60">
        <f>Tests!AA44</f>
        <v>0.45792382955551147</v>
      </c>
      <c r="H37" s="60">
        <f>Tests!AB44</f>
        <v>0.3787543773651123</v>
      </c>
      <c r="I37" s="61" t="s">
        <v>74</v>
      </c>
      <c r="J37" s="62">
        <v>43418</v>
      </c>
      <c r="K37" s="62">
        <f>Tests!AE44</f>
        <v>526</v>
      </c>
      <c r="M37" s="142" t="s">
        <v>65</v>
      </c>
      <c r="N37" s="97">
        <f t="shared" si="13"/>
        <v>698</v>
      </c>
      <c r="O37" s="125">
        <f t="shared" si="14"/>
        <v>4371</v>
      </c>
      <c r="P37" s="77">
        <f t="shared" si="15"/>
        <v>0.37506911158561707</v>
      </c>
      <c r="Q37" s="124">
        <f t="shared" si="16"/>
        <v>526</v>
      </c>
      <c r="R37" s="125">
        <f t="shared" si="17"/>
        <v>3286</v>
      </c>
      <c r="S37" s="126">
        <f t="shared" si="18"/>
        <v>0.45792382955551147</v>
      </c>
      <c r="T37" s="97">
        <f t="shared" si="19"/>
        <v>-172</v>
      </c>
      <c r="U37" s="125">
        <f t="shared" si="20"/>
        <v>-1085</v>
      </c>
      <c r="V37" s="77">
        <f t="shared" si="21"/>
        <v>-0.24822695035460995</v>
      </c>
      <c r="W37" s="77">
        <f t="shared" si="22"/>
        <v>8.2854717969894409E-2</v>
      </c>
      <c r="X37" s="111"/>
      <c r="Y37" s="96" t="s">
        <v>148</v>
      </c>
      <c r="Z37" s="96"/>
      <c r="AA37" s="96">
        <v>756</v>
      </c>
      <c r="AB37" s="96">
        <v>3152</v>
      </c>
      <c r="AC37" s="172">
        <v>0.60659664869308472</v>
      </c>
      <c r="AD37" s="96">
        <v>-346</v>
      </c>
      <c r="AE37" s="96">
        <v>-1441</v>
      </c>
      <c r="AF37" s="172">
        <v>-0.45717005076142136</v>
      </c>
      <c r="AG37" s="172">
        <v>6.0162127017974854E-2</v>
      </c>
      <c r="AH37" s="96"/>
      <c r="AI37" s="96">
        <v>657</v>
      </c>
      <c r="AJ37" s="96">
        <v>3004</v>
      </c>
      <c r="AK37" s="172">
        <v>0.63156437873840332</v>
      </c>
      <c r="AL37" s="96">
        <v>-356</v>
      </c>
      <c r="AM37" s="96">
        <v>-1626</v>
      </c>
      <c r="AN37" s="172">
        <v>-0.54127829560585883</v>
      </c>
      <c r="AO37" s="172">
        <v>4.0814459323883057E-2</v>
      </c>
    </row>
    <row r="38" spans="1:41" ht="18" x14ac:dyDescent="0.35">
      <c r="A38" s="1">
        <v>5964</v>
      </c>
      <c r="B38" s="62" t="s">
        <v>66</v>
      </c>
      <c r="C38" s="10">
        <f>Tests!X34</f>
        <v>6.0717592592592594E-2</v>
      </c>
      <c r="D38" s="64">
        <f t="shared" si="12"/>
        <v>5246</v>
      </c>
      <c r="E38" s="59">
        <f>Tests!Y34</f>
        <v>1.5229999999999999</v>
      </c>
      <c r="F38" s="59">
        <f>Tests!Z34</f>
        <v>2.0345987340483167</v>
      </c>
      <c r="G38" s="60">
        <f>Tests!AA34</f>
        <v>0.46023339033126831</v>
      </c>
      <c r="H38" s="60">
        <f>Tests!AB34</f>
        <v>0.39638739824295044</v>
      </c>
      <c r="I38" s="61" t="s">
        <v>75</v>
      </c>
      <c r="J38" s="62">
        <v>67985</v>
      </c>
      <c r="K38" s="62">
        <f>Tests!AE34</f>
        <v>531</v>
      </c>
      <c r="M38" s="141" t="s">
        <v>66</v>
      </c>
      <c r="N38" s="133">
        <f t="shared" si="13"/>
        <v>651</v>
      </c>
      <c r="O38" s="131">
        <f t="shared" si="14"/>
        <v>6451</v>
      </c>
      <c r="P38" s="134">
        <f t="shared" si="15"/>
        <v>0.38138386607170105</v>
      </c>
      <c r="Q38" s="130">
        <f t="shared" si="16"/>
        <v>531</v>
      </c>
      <c r="R38" s="131">
        <f t="shared" si="17"/>
        <v>5246</v>
      </c>
      <c r="S38" s="132">
        <f t="shared" si="18"/>
        <v>0.46023339033126831</v>
      </c>
      <c r="T38" s="133">
        <f t="shared" si="19"/>
        <v>-120</v>
      </c>
      <c r="U38" s="131">
        <f t="shared" si="20"/>
        <v>-1205</v>
      </c>
      <c r="V38" s="134">
        <f t="shared" si="21"/>
        <v>-0.18679274531080448</v>
      </c>
      <c r="W38" s="134">
        <f t="shared" si="22"/>
        <v>7.8849524259567261E-2</v>
      </c>
      <c r="X38" s="111"/>
      <c r="Y38" s="96" t="s">
        <v>149</v>
      </c>
      <c r="Z38" s="96"/>
      <c r="AA38" s="96">
        <v>552</v>
      </c>
      <c r="AB38" s="96">
        <v>3501</v>
      </c>
      <c r="AC38" s="172">
        <v>0.57448810338973999</v>
      </c>
      <c r="AD38" s="96">
        <v>-272</v>
      </c>
      <c r="AE38" s="96">
        <v>-1728</v>
      </c>
      <c r="AF38" s="172">
        <v>-0.49357326478149099</v>
      </c>
      <c r="AG38" s="172">
        <v>4.2774796485900879E-2</v>
      </c>
      <c r="AH38" s="96"/>
      <c r="AI38" s="96">
        <v>660</v>
      </c>
      <c r="AJ38" s="96">
        <v>4546</v>
      </c>
      <c r="AK38" s="172">
        <v>0.60037654638290405</v>
      </c>
      <c r="AL38" s="96">
        <v>-373</v>
      </c>
      <c r="AM38" s="96">
        <v>-2581</v>
      </c>
      <c r="AN38" s="172">
        <v>-0.56775186977562697</v>
      </c>
      <c r="AO38" s="172">
        <v>1.6827523708343506E-2</v>
      </c>
    </row>
    <row r="39" spans="1:41" ht="18" x14ac:dyDescent="0.35">
      <c r="A39" s="1">
        <v>5991</v>
      </c>
      <c r="B39" s="62" t="s">
        <v>67</v>
      </c>
      <c r="C39" s="10">
        <f>Tests!X40</f>
        <v>6.5925925925925929E-2</v>
      </c>
      <c r="D39" s="64">
        <f t="shared" si="12"/>
        <v>5696</v>
      </c>
      <c r="E39" s="59">
        <f>Tests!Y40</f>
        <v>1.486</v>
      </c>
      <c r="F39" s="59">
        <f>Tests!Z40</f>
        <v>2.7469964330245937</v>
      </c>
      <c r="G39" s="60">
        <f>Tests!AA40</f>
        <v>0.46108162403106689</v>
      </c>
      <c r="H39" s="60">
        <f>Tests!AB40</f>
        <v>0.36060705780982971</v>
      </c>
      <c r="I39" s="61" t="s">
        <v>76</v>
      </c>
      <c r="J39" s="62">
        <v>48499</v>
      </c>
      <c r="K39" s="62">
        <f>Tests!AE40</f>
        <v>607</v>
      </c>
      <c r="M39" s="142" t="s">
        <v>67</v>
      </c>
      <c r="N39" s="97">
        <f t="shared" si="13"/>
        <v>789</v>
      </c>
      <c r="O39" s="125">
        <f t="shared" si="14"/>
        <v>7433</v>
      </c>
      <c r="P39" s="77">
        <f t="shared" si="15"/>
        <v>0.34823489189147949</v>
      </c>
      <c r="Q39" s="124">
        <f t="shared" si="16"/>
        <v>607</v>
      </c>
      <c r="R39" s="125">
        <f t="shared" si="17"/>
        <v>5696</v>
      </c>
      <c r="S39" s="126">
        <f t="shared" si="18"/>
        <v>0.46108162403106689</v>
      </c>
      <c r="T39" s="97">
        <f t="shared" si="19"/>
        <v>-182</v>
      </c>
      <c r="U39" s="125">
        <f t="shared" si="20"/>
        <v>-1737</v>
      </c>
      <c r="V39" s="77">
        <f t="shared" si="21"/>
        <v>-0.23368760930983457</v>
      </c>
      <c r="W39" s="77">
        <f t="shared" si="22"/>
        <v>0.1128467321395874</v>
      </c>
      <c r="X39" s="111"/>
      <c r="Y39" s="96" t="s">
        <v>150</v>
      </c>
      <c r="Z39" s="96"/>
      <c r="AA39" s="96">
        <v>742</v>
      </c>
      <c r="AB39" s="96">
        <v>3607</v>
      </c>
      <c r="AC39" s="172">
        <v>0.53777629137039185</v>
      </c>
      <c r="AD39" s="96">
        <v>-400</v>
      </c>
      <c r="AE39" s="96">
        <v>-1944</v>
      </c>
      <c r="AF39" s="172">
        <v>-0.53895203770446354</v>
      </c>
      <c r="AG39" s="172">
        <v>4.9983501434326172E-2</v>
      </c>
      <c r="AH39" s="96"/>
      <c r="AI39" s="96">
        <v>599</v>
      </c>
      <c r="AJ39" s="96">
        <v>3305</v>
      </c>
      <c r="AK39" s="172">
        <v>0.56210821866989136</v>
      </c>
      <c r="AL39" s="96">
        <v>-213</v>
      </c>
      <c r="AM39" s="96">
        <v>-1165</v>
      </c>
      <c r="AN39" s="172">
        <v>-0.35249621785173979</v>
      </c>
      <c r="AO39" s="172">
        <v>3.3404827117919922E-2</v>
      </c>
    </row>
    <row r="40" spans="1:41" ht="14.25" customHeight="1" x14ac:dyDescent="0.35">
      <c r="A40" s="1">
        <v>5477</v>
      </c>
      <c r="B40" s="62" t="s">
        <v>68</v>
      </c>
      <c r="C40" s="10">
        <f>Tests!X36</f>
        <v>7.1851851851851847E-2</v>
      </c>
      <c r="D40" s="64">
        <f t="shared" si="12"/>
        <v>6208</v>
      </c>
      <c r="E40" s="26">
        <f>Tests!Y36</f>
        <v>1.4790000000000001</v>
      </c>
      <c r="F40" s="26">
        <f>Tests!Z36</f>
        <v>2.3089244679010488</v>
      </c>
      <c r="G40" s="35">
        <f>Tests!AA36</f>
        <v>0.47013935446739197</v>
      </c>
      <c r="H40" s="35">
        <f>Tests!AB36</f>
        <v>0.39558321237564087</v>
      </c>
      <c r="I40" s="61" t="s">
        <v>77</v>
      </c>
      <c r="J40" s="62">
        <v>64303</v>
      </c>
      <c r="K40" s="62">
        <f>Tests!AE36</f>
        <v>481</v>
      </c>
      <c r="M40" s="143" t="s">
        <v>68</v>
      </c>
      <c r="N40" s="135">
        <f t="shared" si="13"/>
        <v>617</v>
      </c>
      <c r="O40" s="128">
        <f t="shared" si="14"/>
        <v>7949</v>
      </c>
      <c r="P40" s="136">
        <f t="shared" si="15"/>
        <v>0.39023327827453613</v>
      </c>
      <c r="Q40" s="127">
        <f t="shared" si="16"/>
        <v>481</v>
      </c>
      <c r="R40" s="128">
        <f t="shared" si="17"/>
        <v>6208</v>
      </c>
      <c r="S40" s="129">
        <f t="shared" si="18"/>
        <v>0.47013935446739197</v>
      </c>
      <c r="T40" s="135">
        <f t="shared" si="19"/>
        <v>-136</v>
      </c>
      <c r="U40" s="128">
        <f t="shared" si="20"/>
        <v>-1741</v>
      </c>
      <c r="V40" s="136">
        <f t="shared" si="21"/>
        <v>-0.21902126053591642</v>
      </c>
      <c r="W40" s="136">
        <f t="shared" si="22"/>
        <v>7.9906076192855835E-2</v>
      </c>
      <c r="Y40" s="96" t="s">
        <v>151</v>
      </c>
      <c r="Z40" s="96"/>
      <c r="AA40" s="96">
        <v>522</v>
      </c>
      <c r="AB40" s="96">
        <v>3363</v>
      </c>
      <c r="AC40" s="172">
        <v>0.56883358955383301</v>
      </c>
      <c r="AD40" s="96">
        <v>-200</v>
      </c>
      <c r="AE40" s="96">
        <v>-1306</v>
      </c>
      <c r="AF40" s="172">
        <v>-0.3883437407077015</v>
      </c>
      <c r="AG40" s="172">
        <v>4.0000021457672119E-2</v>
      </c>
      <c r="AH40" s="96"/>
      <c r="AI40" s="96">
        <v>688</v>
      </c>
      <c r="AJ40" s="96">
        <v>5094</v>
      </c>
      <c r="AK40" s="172">
        <v>0.57779163122177124</v>
      </c>
      <c r="AL40" s="96">
        <v>-391</v>
      </c>
      <c r="AM40" s="96">
        <v>-2905</v>
      </c>
      <c r="AN40" s="172">
        <v>-0.57027875932469574</v>
      </c>
      <c r="AO40" s="172">
        <v>3.8818001747131348E-2</v>
      </c>
    </row>
    <row r="41" spans="1:41" x14ac:dyDescent="0.25">
      <c r="A41" s="99"/>
      <c r="M41" s="144" t="s">
        <v>121</v>
      </c>
      <c r="N41" s="138">
        <f>AVERAGE(N32:N40)</f>
        <v>688.22222222222217</v>
      </c>
      <c r="O41" s="138">
        <f t="shared" ref="O41:W41" si="23">AVERAGE(O32:O40)</f>
        <v>4547</v>
      </c>
      <c r="P41" s="140">
        <f t="shared" si="23"/>
        <v>0.4113011790646447</v>
      </c>
      <c r="Q41" s="137">
        <f t="shared" si="23"/>
        <v>537.55555555555554</v>
      </c>
      <c r="R41" s="138">
        <f t="shared" si="23"/>
        <v>3523.3333333333335</v>
      </c>
      <c r="S41" s="147">
        <f t="shared" si="23"/>
        <v>0.47882238692707485</v>
      </c>
      <c r="T41" s="138">
        <f t="shared" si="23"/>
        <v>-150.66666666666666</v>
      </c>
      <c r="U41" s="148">
        <f t="shared" si="23"/>
        <v>-1023.6666666666666</v>
      </c>
      <c r="V41" s="140">
        <f t="shared" si="23"/>
        <v>-0.2221693505692047</v>
      </c>
      <c r="W41" s="140">
        <f t="shared" si="23"/>
        <v>6.7521207862430155E-2</v>
      </c>
      <c r="Y41" s="96" t="s">
        <v>121</v>
      </c>
      <c r="Z41" s="96"/>
      <c r="AA41" s="173">
        <v>566.77777777777783</v>
      </c>
      <c r="AB41" s="173">
        <v>2535.8888888888887</v>
      </c>
      <c r="AC41" s="172">
        <v>0.65778182612525093</v>
      </c>
      <c r="AD41" s="173">
        <v>-249.44444444444446</v>
      </c>
      <c r="AE41" s="173">
        <v>-1125.5555555555557</v>
      </c>
      <c r="AF41" s="172">
        <v>-0.43356230029097975</v>
      </c>
      <c r="AG41" s="172">
        <v>3.2017608483632408E-2</v>
      </c>
      <c r="AH41" s="96"/>
      <c r="AI41" s="173">
        <v>644.55555555555554</v>
      </c>
      <c r="AJ41" s="96">
        <v>3085</v>
      </c>
      <c r="AK41" s="172">
        <v>0.67093325985802543</v>
      </c>
      <c r="AL41" s="173">
        <v>-283.22222222222223</v>
      </c>
      <c r="AM41" s="96">
        <v>-1440.8888888888889</v>
      </c>
      <c r="AN41" s="172">
        <v>-0.43234743231195494</v>
      </c>
      <c r="AO41" s="172">
        <v>2.3798757129245333E-2</v>
      </c>
    </row>
    <row r="42" spans="1:41" x14ac:dyDescent="0.25">
      <c r="A42" s="187" t="s">
        <v>112</v>
      </c>
      <c r="B42" s="188"/>
      <c r="C42" s="188"/>
      <c r="D42" s="188"/>
      <c r="E42" s="188"/>
      <c r="F42" s="188"/>
      <c r="G42" s="188"/>
      <c r="H42" s="188"/>
      <c r="I42" s="188"/>
      <c r="J42" s="188"/>
      <c r="K42" s="189"/>
    </row>
    <row r="43" spans="1:41" x14ac:dyDescent="0.25">
      <c r="B43" s="100" t="s">
        <v>47</v>
      </c>
      <c r="C43" s="100" t="s">
        <v>49</v>
      </c>
      <c r="D43" s="101" t="s">
        <v>48</v>
      </c>
      <c r="E43" s="100" t="s">
        <v>50</v>
      </c>
      <c r="F43" s="100" t="s">
        <v>51</v>
      </c>
      <c r="G43" s="100" t="s">
        <v>52</v>
      </c>
      <c r="H43" s="100" t="s">
        <v>53</v>
      </c>
      <c r="I43" s="100" t="s">
        <v>57</v>
      </c>
      <c r="J43" s="100" t="s">
        <v>58</v>
      </c>
      <c r="K43" s="100" t="s">
        <v>54</v>
      </c>
    </row>
    <row r="44" spans="1:41" ht="18" x14ac:dyDescent="0.35">
      <c r="A44" s="1">
        <v>6016</v>
      </c>
      <c r="B44" s="62" t="s">
        <v>60</v>
      </c>
      <c r="C44" s="10">
        <f>Tests!X49</f>
        <v>2.8900462962962961E-2</v>
      </c>
      <c r="D44" s="64">
        <f t="shared" ref="D44:D52" si="24">SUM(HOUR(C44)*3600,MINUTE(C44)*60,SECOND(C44))</f>
        <v>2497</v>
      </c>
      <c r="E44" s="15">
        <v>1.2929999999999999</v>
      </c>
      <c r="F44" s="15">
        <v>1.5620940385521622</v>
      </c>
      <c r="G44" s="37">
        <v>0.49430331587791443</v>
      </c>
      <c r="H44" s="37">
        <v>0.46830621361732483</v>
      </c>
      <c r="I44" s="61" t="s">
        <v>79</v>
      </c>
      <c r="J44" s="62">
        <v>34645</v>
      </c>
      <c r="K44" s="62">
        <f>Tests!AE49</f>
        <v>738</v>
      </c>
    </row>
    <row r="45" spans="1:41" ht="18" x14ac:dyDescent="0.35">
      <c r="A45" s="1">
        <v>6033</v>
      </c>
      <c r="B45" s="62" t="s">
        <v>61</v>
      </c>
      <c r="C45" s="10">
        <f>Tests!X47</f>
        <v>2.6863425925925926E-2</v>
      </c>
      <c r="D45" s="64">
        <f t="shared" si="24"/>
        <v>2321</v>
      </c>
      <c r="E45" s="59">
        <f>Tests!Y47</f>
        <v>1.3129999999999999</v>
      </c>
      <c r="F45" s="59">
        <f>Tests!Z47</f>
        <v>1.5807802085126383</v>
      </c>
      <c r="G45" s="37">
        <f>Tests!AA47</f>
        <v>0.47719100117683411</v>
      </c>
      <c r="H45" s="37">
        <f>Tests!AB47</f>
        <v>0.4543820321559906</v>
      </c>
      <c r="I45" s="61" t="s">
        <v>70</v>
      </c>
      <c r="J45" s="62">
        <v>35604</v>
      </c>
      <c r="K45" s="62">
        <f>Tests!AE47</f>
        <v>637</v>
      </c>
    </row>
    <row r="46" spans="1:41" ht="18" x14ac:dyDescent="0.35">
      <c r="A46" s="1">
        <v>5966</v>
      </c>
      <c r="B46" s="62" t="s">
        <v>62</v>
      </c>
      <c r="C46" s="10">
        <f>Tests!X39</f>
        <v>4.7175925925925927E-2</v>
      </c>
      <c r="D46" s="64">
        <f t="shared" si="24"/>
        <v>4076</v>
      </c>
      <c r="E46" s="59">
        <f>Tests!Y39</f>
        <v>1.327</v>
      </c>
      <c r="F46" s="59">
        <f>Tests!Z39</f>
        <v>1.5678118625423212</v>
      </c>
      <c r="G46" s="37">
        <f>Tests!AA39</f>
        <v>0.46837463974952698</v>
      </c>
      <c r="H46" s="37">
        <f>Tests!AB39</f>
        <v>0.44572389125823975</v>
      </c>
      <c r="I46" s="61" t="s">
        <v>71</v>
      </c>
      <c r="J46" s="62">
        <v>61833</v>
      </c>
      <c r="K46" s="62">
        <f>Tests!AE39</f>
        <v>641</v>
      </c>
    </row>
    <row r="47" spans="1:41" ht="18" x14ac:dyDescent="0.35">
      <c r="A47" s="1">
        <v>5967</v>
      </c>
      <c r="B47" s="62" t="s">
        <v>63</v>
      </c>
      <c r="C47" s="10">
        <f>Tests!X43</f>
        <v>3.7037037037037042E-2</v>
      </c>
      <c r="D47" s="64">
        <f t="shared" si="24"/>
        <v>3200</v>
      </c>
      <c r="E47" s="26">
        <f>Tests!Y43</f>
        <v>1.4610000000000001</v>
      </c>
      <c r="F47" s="26">
        <f>Tests!Z43</f>
        <v>1.860233729550304</v>
      </c>
      <c r="G47" s="35">
        <f>Tests!AA43</f>
        <v>0.46979567408561707</v>
      </c>
      <c r="H47" s="35">
        <f>Tests!AB43</f>
        <v>0.42664670944213867</v>
      </c>
      <c r="I47" s="61" t="s">
        <v>72</v>
      </c>
      <c r="J47" s="62">
        <v>48099</v>
      </c>
      <c r="K47" s="62">
        <f>Tests!AE43</f>
        <v>624</v>
      </c>
    </row>
    <row r="48" spans="1:41" ht="18" x14ac:dyDescent="0.35">
      <c r="A48" s="1">
        <v>6027</v>
      </c>
      <c r="B48" s="62" t="s">
        <v>64</v>
      </c>
      <c r="C48" s="10">
        <f>Tests!X51</f>
        <v>3.0381944444444444E-2</v>
      </c>
      <c r="D48" s="64">
        <f t="shared" si="24"/>
        <v>2625</v>
      </c>
      <c r="E48" s="59">
        <f>Tests!Y51</f>
        <v>1.601</v>
      </c>
      <c r="F48" s="59">
        <f>Tests!Z51</f>
        <v>2.1220456006818713</v>
      </c>
      <c r="G48" s="60">
        <f>Tests!AA51</f>
        <v>0.42737147212028503</v>
      </c>
      <c r="H48" s="60">
        <f>Tests!AB51</f>
        <v>0.41173061728477478</v>
      </c>
      <c r="I48" s="61" t="s">
        <v>73</v>
      </c>
      <c r="J48" s="62">
        <v>27624</v>
      </c>
      <c r="K48" s="62">
        <f>Tests!AE51</f>
        <v>799</v>
      </c>
    </row>
    <row r="49" spans="1:24" ht="18" x14ac:dyDescent="0.35">
      <c r="A49" s="1">
        <v>6032</v>
      </c>
      <c r="B49" s="62" t="s">
        <v>65</v>
      </c>
      <c r="C49" s="10">
        <f>Tests!X45</f>
        <v>5.0590277777777776E-2</v>
      </c>
      <c r="D49" s="64">
        <f t="shared" si="24"/>
        <v>4371</v>
      </c>
      <c r="E49" s="59">
        <f>Tests!Y45</f>
        <v>1.502</v>
      </c>
      <c r="F49" s="59">
        <f>Tests!Z45</f>
        <v>2.4999690782920596</v>
      </c>
      <c r="G49" s="60">
        <f>Tests!AA45</f>
        <v>0.45254912972450256</v>
      </c>
      <c r="H49" s="60">
        <f>Tests!AB45</f>
        <v>0.37506911158561707</v>
      </c>
      <c r="I49" s="61" t="s">
        <v>74</v>
      </c>
      <c r="J49" s="62">
        <v>43418</v>
      </c>
      <c r="K49" s="62">
        <f>Tests!AE45</f>
        <v>698</v>
      </c>
    </row>
    <row r="50" spans="1:24" ht="18" x14ac:dyDescent="0.35">
      <c r="A50" s="1">
        <v>5964</v>
      </c>
      <c r="B50" s="62" t="s">
        <v>66</v>
      </c>
      <c r="C50" s="10">
        <f>Tests!X35</f>
        <v>7.4664351851851843E-2</v>
      </c>
      <c r="D50" s="64">
        <f t="shared" si="24"/>
        <v>6451</v>
      </c>
      <c r="E50" s="59">
        <f>Tests!Y35</f>
        <v>1.55</v>
      </c>
      <c r="F50" s="59">
        <f>Tests!Z35</f>
        <v>2.3033486354432404</v>
      </c>
      <c r="G50" s="60">
        <f>Tests!AA35</f>
        <v>0.45405510067939758</v>
      </c>
      <c r="H50" s="60">
        <f>Tests!AB35</f>
        <v>0.38138386607170105</v>
      </c>
      <c r="I50" s="61" t="s">
        <v>75</v>
      </c>
      <c r="J50" s="62">
        <v>67985</v>
      </c>
      <c r="K50" s="62">
        <f>Tests!AE35</f>
        <v>651</v>
      </c>
    </row>
    <row r="51" spans="1:24" ht="18" x14ac:dyDescent="0.35">
      <c r="A51" s="1">
        <v>5991</v>
      </c>
      <c r="B51" s="62" t="s">
        <v>67</v>
      </c>
      <c r="C51" s="10">
        <f>Tests!X41</f>
        <v>8.6030092592592589E-2</v>
      </c>
      <c r="D51" s="64">
        <f t="shared" si="24"/>
        <v>7433</v>
      </c>
      <c r="E51" s="59">
        <f>Tests!Y41</f>
        <v>1.6120000000000001</v>
      </c>
      <c r="F51" s="59">
        <f>Tests!Z41</f>
        <v>3.1296854686988773</v>
      </c>
      <c r="G51" s="60">
        <f>Tests!AA41</f>
        <v>0.44142311811447144</v>
      </c>
      <c r="H51" s="60">
        <f>Tests!AB41</f>
        <v>0.34823489189147949</v>
      </c>
      <c r="I51" s="61" t="s">
        <v>76</v>
      </c>
      <c r="J51" s="62">
        <v>48499</v>
      </c>
      <c r="K51" s="62">
        <f>Tests!AE41</f>
        <v>789</v>
      </c>
    </row>
    <row r="52" spans="1:24" ht="18" x14ac:dyDescent="0.35">
      <c r="A52" s="1">
        <v>5477</v>
      </c>
      <c r="B52" s="62" t="s">
        <v>68</v>
      </c>
      <c r="C52" s="10">
        <f>Tests!X37</f>
        <v>9.2002314814814815E-2</v>
      </c>
      <c r="D52" s="64">
        <f t="shared" si="24"/>
        <v>7949</v>
      </c>
      <c r="E52" s="26">
        <f>Tests!Y37</f>
        <v>1.536</v>
      </c>
      <c r="F52" s="26">
        <f>Tests!Z37</f>
        <v>2.5635950273970609</v>
      </c>
      <c r="G52" s="35">
        <f>Tests!AA37</f>
        <v>0.46068346500396729</v>
      </c>
      <c r="H52" s="35">
        <f>Tests!AB37</f>
        <v>0.39023327827453613</v>
      </c>
      <c r="I52" s="61" t="s">
        <v>77</v>
      </c>
      <c r="J52" s="62">
        <v>64303</v>
      </c>
      <c r="K52" s="62">
        <f>Tests!AE37</f>
        <v>617</v>
      </c>
    </row>
    <row r="53" spans="1:24" x14ac:dyDescent="0.25">
      <c r="A53" s="49"/>
      <c r="B53" s="111"/>
      <c r="C53" s="112"/>
      <c r="D53" s="113"/>
      <c r="E53" s="114"/>
      <c r="F53" s="114"/>
      <c r="G53" s="116"/>
      <c r="H53" s="116"/>
      <c r="I53" s="115"/>
      <c r="J53" s="111"/>
      <c r="K53" s="111"/>
    </row>
    <row r="55" spans="1:24" ht="17.25" x14ac:dyDescent="0.25">
      <c r="A55" s="187" t="s">
        <v>118</v>
      </c>
      <c r="B55" s="188"/>
      <c r="C55" s="188"/>
      <c r="D55" s="188"/>
      <c r="E55" s="188"/>
      <c r="F55" s="188"/>
      <c r="G55" s="188"/>
      <c r="H55" s="188"/>
      <c r="I55" s="188"/>
      <c r="J55" s="188"/>
      <c r="K55" s="189"/>
      <c r="M55" s="191" t="s">
        <v>105</v>
      </c>
      <c r="N55" s="184" t="s">
        <v>126</v>
      </c>
      <c r="O55" s="182"/>
      <c r="P55" s="183"/>
      <c r="Q55" s="184" t="s">
        <v>127</v>
      </c>
      <c r="R55" s="182"/>
      <c r="S55" s="183"/>
      <c r="T55" s="182" t="s">
        <v>114</v>
      </c>
      <c r="U55" s="182"/>
      <c r="V55" s="182"/>
      <c r="W55" s="182"/>
      <c r="X55" s="49"/>
    </row>
    <row r="56" spans="1:24" ht="30" x14ac:dyDescent="0.25">
      <c r="B56" s="100" t="s">
        <v>47</v>
      </c>
      <c r="C56" s="100" t="s">
        <v>49</v>
      </c>
      <c r="D56" s="100" t="s">
        <v>48</v>
      </c>
      <c r="E56" s="100" t="s">
        <v>50</v>
      </c>
      <c r="F56" s="100" t="s">
        <v>51</v>
      </c>
      <c r="G56" s="100" t="s">
        <v>52</v>
      </c>
      <c r="H56" s="100" t="s">
        <v>53</v>
      </c>
      <c r="I56" s="100" t="s">
        <v>57</v>
      </c>
      <c r="J56" s="100" t="s">
        <v>58</v>
      </c>
      <c r="K56" s="100" t="s">
        <v>54</v>
      </c>
      <c r="M56" s="192"/>
      <c r="N56" s="152" t="s">
        <v>102</v>
      </c>
      <c r="O56" s="149" t="s">
        <v>103</v>
      </c>
      <c r="P56" s="150" t="s">
        <v>104</v>
      </c>
      <c r="Q56" s="152" t="s">
        <v>102</v>
      </c>
      <c r="R56" s="149" t="s">
        <v>103</v>
      </c>
      <c r="S56" s="150" t="s">
        <v>104</v>
      </c>
      <c r="T56" s="149" t="s">
        <v>102</v>
      </c>
      <c r="U56" s="185" t="s">
        <v>107</v>
      </c>
      <c r="V56" s="185"/>
      <c r="W56" s="149" t="s">
        <v>108</v>
      </c>
      <c r="X56" s="49"/>
    </row>
    <row r="57" spans="1:24" ht="18" x14ac:dyDescent="0.35">
      <c r="A57" s="1">
        <v>6016</v>
      </c>
      <c r="B57" s="62" t="s">
        <v>60</v>
      </c>
      <c r="C57" s="10">
        <f>Tests!X66</f>
        <v>8.4837962962962966E-3</v>
      </c>
      <c r="D57" s="64">
        <f>SUM(HOUR(C57)*3600,MINUTE(C57)*60,SECOND(C57))</f>
        <v>733</v>
      </c>
      <c r="E57" s="59">
        <f>Tests!Y66</f>
        <v>0.72</v>
      </c>
      <c r="F57" s="59">
        <f>Tests!Z66</f>
        <v>0.97804683692570082</v>
      </c>
      <c r="G57" s="59">
        <f>Tests!AA66</f>
        <v>0.83021557331085205</v>
      </c>
      <c r="H57" s="59">
        <f>Tests!AB66</f>
        <v>0.78039485216140747</v>
      </c>
      <c r="I57" s="61" t="s">
        <v>79</v>
      </c>
      <c r="J57" s="62">
        <v>34645</v>
      </c>
      <c r="K57" s="62">
        <f>Tests!AE66</f>
        <v>243</v>
      </c>
      <c r="M57" s="141" t="s">
        <v>60</v>
      </c>
      <c r="N57" s="97">
        <f>K69</f>
        <v>419</v>
      </c>
      <c r="O57" s="125">
        <f>D69</f>
        <v>1262</v>
      </c>
      <c r="P57" s="132">
        <f>H69</f>
        <v>0.76642417907714844</v>
      </c>
      <c r="Q57" s="97">
        <f>K57</f>
        <v>243</v>
      </c>
      <c r="R57" s="125">
        <f>D57</f>
        <v>733</v>
      </c>
      <c r="S57" s="132">
        <f>H57</f>
        <v>0.78039485216140747</v>
      </c>
      <c r="T57" s="97">
        <f>Q57-N57</f>
        <v>-176</v>
      </c>
      <c r="U57" s="125">
        <f>R57-O57</f>
        <v>-529</v>
      </c>
      <c r="V57" s="77">
        <f>(V$1-((R57*V$1)/O57))*-1</f>
        <v>-0.41917591125198095</v>
      </c>
      <c r="W57" s="77">
        <f>S57-P57</f>
        <v>1.3970673084259033E-2</v>
      </c>
    </row>
    <row r="58" spans="1:24" ht="18" x14ac:dyDescent="0.35">
      <c r="A58" s="1">
        <v>6033</v>
      </c>
      <c r="B58" s="62" t="s">
        <v>61</v>
      </c>
      <c r="C58" s="10">
        <f>Tests!X64</f>
        <v>1.1956018518518517E-2</v>
      </c>
      <c r="D58" s="64">
        <f t="shared" ref="D58:D65" si="25">SUM(HOUR(C58)*3600,MINUTE(C58)*60,SECOND(C58))</f>
        <v>1033</v>
      </c>
      <c r="E58" s="59">
        <f>Tests!Y64</f>
        <v>0.64700000000000002</v>
      </c>
      <c r="F58" s="59">
        <f>Tests!Z64</f>
        <v>0.91621078678731172</v>
      </c>
      <c r="G58" s="59">
        <f>Tests!AA64</f>
        <v>0.84168541431427002</v>
      </c>
      <c r="H58" s="59">
        <f>Tests!AB64</f>
        <v>0.79662919044494629</v>
      </c>
      <c r="I58" s="61" t="s">
        <v>70</v>
      </c>
      <c r="J58" s="62">
        <v>35604</v>
      </c>
      <c r="K58" s="62">
        <f>Tests!AE64</f>
        <v>329</v>
      </c>
      <c r="M58" s="142" t="s">
        <v>61</v>
      </c>
      <c r="N58" s="97">
        <f t="shared" ref="N58:N65" si="26">K70</f>
        <v>538</v>
      </c>
      <c r="O58" s="125">
        <f t="shared" ref="O58:O65" si="27">D70</f>
        <v>1715</v>
      </c>
      <c r="P58" s="126">
        <f t="shared" ref="P58:P65" si="28">H70</f>
        <v>0.77966290712356567</v>
      </c>
      <c r="Q58" s="97">
        <f t="shared" ref="Q58:Q65" si="29">K58</f>
        <v>329</v>
      </c>
      <c r="R58" s="125">
        <f t="shared" ref="R58:R65" si="30">D58</f>
        <v>1033</v>
      </c>
      <c r="S58" s="126">
        <f t="shared" ref="S58:S65" si="31">H58</f>
        <v>0.79662919044494629</v>
      </c>
      <c r="T58" s="97">
        <f t="shared" ref="T58:T65" si="32">Q58-N58</f>
        <v>-209</v>
      </c>
      <c r="U58" s="125">
        <f t="shared" ref="U58:U65" si="33">R58-O58</f>
        <v>-682</v>
      </c>
      <c r="V58" s="77">
        <f t="shared" ref="V58:V65" si="34">(V$1-((R58*V$1)/O58))*-1</f>
        <v>-0.39766763848396502</v>
      </c>
      <c r="W58" s="77">
        <f t="shared" ref="W58:W65" si="35">S58-P58</f>
        <v>1.6966283321380615E-2</v>
      </c>
    </row>
    <row r="59" spans="1:24" ht="18" x14ac:dyDescent="0.35">
      <c r="A59" s="1">
        <v>5966</v>
      </c>
      <c r="B59" s="62" t="s">
        <v>62</v>
      </c>
      <c r="C59" s="10">
        <f>Tests!X56</f>
        <v>1.5196759259259259E-2</v>
      </c>
      <c r="D59" s="64">
        <f t="shared" si="25"/>
        <v>1313</v>
      </c>
      <c r="E59" s="28">
        <f>Tests!Y56</f>
        <v>0.88500000000000001</v>
      </c>
      <c r="F59" s="28">
        <f>Tests!Z56</f>
        <v>1.0438071595988556</v>
      </c>
      <c r="G59" s="28">
        <f>Tests!AA56</f>
        <v>0.75562310218811035</v>
      </c>
      <c r="H59" s="28">
        <f>Tests!AB56</f>
        <v>0.72176218032836914</v>
      </c>
      <c r="I59" s="61" t="s">
        <v>71</v>
      </c>
      <c r="J59" s="62">
        <v>61833</v>
      </c>
      <c r="K59" s="62">
        <f>Tests!AE56</f>
        <v>238</v>
      </c>
      <c r="M59" s="143" t="s">
        <v>62</v>
      </c>
      <c r="N59" s="135">
        <f t="shared" si="26"/>
        <v>444</v>
      </c>
      <c r="O59" s="128">
        <f t="shared" si="27"/>
        <v>2430</v>
      </c>
      <c r="P59" s="129">
        <f t="shared" si="28"/>
        <v>0.71031183004379272</v>
      </c>
      <c r="Q59" s="135">
        <f t="shared" si="29"/>
        <v>238</v>
      </c>
      <c r="R59" s="128">
        <f t="shared" si="30"/>
        <v>1313</v>
      </c>
      <c r="S59" s="129">
        <f t="shared" si="31"/>
        <v>0.72176218032836914</v>
      </c>
      <c r="T59" s="135">
        <f t="shared" si="32"/>
        <v>-206</v>
      </c>
      <c r="U59" s="128">
        <f t="shared" si="33"/>
        <v>-1117</v>
      </c>
      <c r="V59" s="136">
        <f t="shared" si="34"/>
        <v>-0.45967078189300414</v>
      </c>
      <c r="W59" s="136">
        <f t="shared" si="35"/>
        <v>1.1450350284576416E-2</v>
      </c>
    </row>
    <row r="60" spans="1:24" ht="18" x14ac:dyDescent="0.35">
      <c r="A60" s="1">
        <v>5967</v>
      </c>
      <c r="B60" s="62" t="s">
        <v>63</v>
      </c>
      <c r="C60" s="10">
        <f>Tests!X60</f>
        <v>1.7384259259259262E-2</v>
      </c>
      <c r="D60" s="64">
        <f t="shared" si="25"/>
        <v>1502</v>
      </c>
      <c r="E60" s="26">
        <f>Tests!Y60</f>
        <v>0.89500000000000002</v>
      </c>
      <c r="F60" s="26">
        <f>Tests!Z60</f>
        <v>1.241354417777109</v>
      </c>
      <c r="G60" s="26">
        <f>Tests!AA60</f>
        <v>0.74705439805984497</v>
      </c>
      <c r="H60" s="26">
        <f>Tests!AB60</f>
        <v>0.67672985792160034</v>
      </c>
      <c r="I60" s="61" t="s">
        <v>72</v>
      </c>
      <c r="J60" s="62">
        <v>48099</v>
      </c>
      <c r="K60" s="62">
        <f>Tests!AE60</f>
        <v>339</v>
      </c>
      <c r="M60" s="142" t="s">
        <v>63</v>
      </c>
      <c r="N60" s="97">
        <f t="shared" si="26"/>
        <v>503</v>
      </c>
      <c r="O60" s="125">
        <f t="shared" si="27"/>
        <v>2195</v>
      </c>
      <c r="P60" s="126">
        <f t="shared" si="28"/>
        <v>0.64936792850494385</v>
      </c>
      <c r="Q60" s="97">
        <f t="shared" si="29"/>
        <v>339</v>
      </c>
      <c r="R60" s="125">
        <f t="shared" si="30"/>
        <v>1502</v>
      </c>
      <c r="S60" s="126">
        <f t="shared" si="31"/>
        <v>0.67672985792160034</v>
      </c>
      <c r="T60" s="97">
        <f t="shared" si="32"/>
        <v>-164</v>
      </c>
      <c r="U60" s="125">
        <f t="shared" si="33"/>
        <v>-693</v>
      </c>
      <c r="V60" s="77">
        <f t="shared" si="34"/>
        <v>-0.31571753986332574</v>
      </c>
      <c r="W60" s="77">
        <f t="shared" si="35"/>
        <v>2.7361929416656494E-2</v>
      </c>
    </row>
    <row r="61" spans="1:24" ht="18" x14ac:dyDescent="0.35">
      <c r="A61" s="1">
        <v>6027</v>
      </c>
      <c r="B61" s="62" t="s">
        <v>64</v>
      </c>
      <c r="C61" s="10">
        <f>Tests!X68</f>
        <v>1.050925925925926E-2</v>
      </c>
      <c r="D61" s="64">
        <f t="shared" si="25"/>
        <v>908</v>
      </c>
      <c r="E61" s="59">
        <f>Tests!Y68</f>
        <v>0.878</v>
      </c>
      <c r="F61" s="59">
        <f>Tests!Z68</f>
        <v>1.1979462718549283</v>
      </c>
      <c r="G61" s="59">
        <f>Tests!AA68</f>
        <v>0.8024137020111084</v>
      </c>
      <c r="H61" s="59">
        <f>Tests!AB68</f>
        <v>0.75206375122070313</v>
      </c>
      <c r="I61" s="61" t="s">
        <v>73</v>
      </c>
      <c r="J61" s="62">
        <v>27624</v>
      </c>
      <c r="K61" s="62">
        <f>Tests!AE68</f>
        <v>353</v>
      </c>
      <c r="M61" s="142" t="s">
        <v>64</v>
      </c>
      <c r="N61" s="97">
        <f t="shared" si="26"/>
        <v>625</v>
      </c>
      <c r="O61" s="125">
        <f t="shared" si="27"/>
        <v>1598</v>
      </c>
      <c r="P61" s="126">
        <f t="shared" si="28"/>
        <v>0.72657495737075806</v>
      </c>
      <c r="Q61" s="97">
        <f t="shared" si="29"/>
        <v>353</v>
      </c>
      <c r="R61" s="125">
        <f t="shared" si="30"/>
        <v>908</v>
      </c>
      <c r="S61" s="126">
        <f t="shared" si="31"/>
        <v>0.75206375122070313</v>
      </c>
      <c r="T61" s="97">
        <f t="shared" si="32"/>
        <v>-272</v>
      </c>
      <c r="U61" s="125">
        <f t="shared" si="33"/>
        <v>-690</v>
      </c>
      <c r="V61" s="77">
        <f t="shared" si="34"/>
        <v>-0.43178973717146429</v>
      </c>
      <c r="W61" s="77">
        <f t="shared" si="35"/>
        <v>2.5488793849945068E-2</v>
      </c>
    </row>
    <row r="62" spans="1:24" ht="18" x14ac:dyDescent="0.35">
      <c r="A62" s="1">
        <v>6032</v>
      </c>
      <c r="B62" s="62" t="s">
        <v>65</v>
      </c>
      <c r="C62" s="10">
        <f>Tests!X62</f>
        <v>1.9803240740740739E-2</v>
      </c>
      <c r="D62" s="64">
        <f t="shared" si="25"/>
        <v>1711</v>
      </c>
      <c r="E62" s="59">
        <f>Tests!Y62</f>
        <v>0.94799999999999995</v>
      </c>
      <c r="F62" s="59">
        <f>Tests!Z62</f>
        <v>1.5981664967093214</v>
      </c>
      <c r="G62" s="59">
        <f>Tests!AA62</f>
        <v>0.78436732292175293</v>
      </c>
      <c r="H62" s="59">
        <f>Tests!AB62</f>
        <v>0.66675877571105957</v>
      </c>
      <c r="I62" s="61" t="s">
        <v>74</v>
      </c>
      <c r="J62" s="62">
        <v>43418</v>
      </c>
      <c r="K62" s="62">
        <f>Tests!AE62</f>
        <v>410</v>
      </c>
      <c r="M62" s="143" t="s">
        <v>65</v>
      </c>
      <c r="N62" s="135">
        <f t="shared" si="26"/>
        <v>756</v>
      </c>
      <c r="O62" s="128">
        <f t="shared" si="27"/>
        <v>3152</v>
      </c>
      <c r="P62" s="129">
        <f t="shared" si="28"/>
        <v>0.60659664869308472</v>
      </c>
      <c r="Q62" s="135">
        <f t="shared" si="29"/>
        <v>410</v>
      </c>
      <c r="R62" s="128">
        <f t="shared" si="30"/>
        <v>1711</v>
      </c>
      <c r="S62" s="129">
        <f t="shared" si="31"/>
        <v>0.66675877571105957</v>
      </c>
      <c r="T62" s="135">
        <f t="shared" si="32"/>
        <v>-346</v>
      </c>
      <c r="U62" s="128">
        <f t="shared" si="33"/>
        <v>-1441</v>
      </c>
      <c r="V62" s="136">
        <f t="shared" si="34"/>
        <v>-0.45717005076142136</v>
      </c>
      <c r="W62" s="136">
        <f t="shared" si="35"/>
        <v>6.0162127017974854E-2</v>
      </c>
    </row>
    <row r="63" spans="1:24" ht="18" x14ac:dyDescent="0.35">
      <c r="A63" s="1">
        <v>5964</v>
      </c>
      <c r="B63" s="62" t="s">
        <v>66</v>
      </c>
      <c r="C63" s="10">
        <f>Tests!X52</f>
        <v>2.0520833333333332E-2</v>
      </c>
      <c r="D63" s="64">
        <f t="shared" si="25"/>
        <v>1773</v>
      </c>
      <c r="E63" s="59">
        <f>Tests!Y52</f>
        <v>1.234</v>
      </c>
      <c r="F63" s="59">
        <f>Tests!Z52</f>
        <v>1.5722164184689718</v>
      </c>
      <c r="G63" s="59">
        <f>Tests!AA52</f>
        <v>0.67517894506454468</v>
      </c>
      <c r="H63" s="59">
        <f>Tests!AB52</f>
        <v>0.61726289987564087</v>
      </c>
      <c r="I63" s="61" t="s">
        <v>75</v>
      </c>
      <c r="J63" s="62">
        <v>67985</v>
      </c>
      <c r="K63" s="62">
        <f>Tests!AE52</f>
        <v>280</v>
      </c>
      <c r="M63" s="142" t="s">
        <v>66</v>
      </c>
      <c r="N63" s="97">
        <f t="shared" si="26"/>
        <v>552</v>
      </c>
      <c r="O63" s="125">
        <f t="shared" si="27"/>
        <v>3501</v>
      </c>
      <c r="P63" s="126">
        <f t="shared" si="28"/>
        <v>0.57448810338973999</v>
      </c>
      <c r="Q63" s="97">
        <f t="shared" si="29"/>
        <v>280</v>
      </c>
      <c r="R63" s="125">
        <f t="shared" si="30"/>
        <v>1773</v>
      </c>
      <c r="S63" s="126">
        <f t="shared" si="31"/>
        <v>0.61726289987564087</v>
      </c>
      <c r="T63" s="97">
        <f t="shared" si="32"/>
        <v>-272</v>
      </c>
      <c r="U63" s="125">
        <f t="shared" si="33"/>
        <v>-1728</v>
      </c>
      <c r="V63" s="77">
        <f t="shared" si="34"/>
        <v>-0.49357326478149099</v>
      </c>
      <c r="W63" s="77">
        <f t="shared" si="35"/>
        <v>4.2774796485900879E-2</v>
      </c>
    </row>
    <row r="64" spans="1:24" ht="18" x14ac:dyDescent="0.35">
      <c r="A64" s="1">
        <v>5991</v>
      </c>
      <c r="B64" s="62" t="s">
        <v>67</v>
      </c>
      <c r="C64" s="10">
        <f>Tests!X58</f>
        <v>1.9247685185185184E-2</v>
      </c>
      <c r="D64" s="64">
        <f t="shared" si="25"/>
        <v>1663</v>
      </c>
      <c r="E64" s="59">
        <f>Tests!Y58</f>
        <v>1.3380000000000001</v>
      </c>
      <c r="F64" s="59">
        <f>Tests!Z58</f>
        <v>1.9931294099602594</v>
      </c>
      <c r="G64" s="59">
        <f>Tests!AA58</f>
        <v>0.69335460662841797</v>
      </c>
      <c r="H64" s="59">
        <f>Tests!AB58</f>
        <v>0.58775979280471802</v>
      </c>
      <c r="I64" s="61" t="s">
        <v>76</v>
      </c>
      <c r="J64" s="62">
        <v>48499</v>
      </c>
      <c r="K64" s="62">
        <f>Tests!AE58</f>
        <v>342</v>
      </c>
      <c r="M64" s="142" t="s">
        <v>67</v>
      </c>
      <c r="N64" s="97">
        <f t="shared" si="26"/>
        <v>742</v>
      </c>
      <c r="O64" s="125">
        <f t="shared" si="27"/>
        <v>3607</v>
      </c>
      <c r="P64" s="126">
        <f t="shared" si="28"/>
        <v>0.53777629137039185</v>
      </c>
      <c r="Q64" s="97">
        <f t="shared" si="29"/>
        <v>342</v>
      </c>
      <c r="R64" s="125">
        <f t="shared" si="30"/>
        <v>1663</v>
      </c>
      <c r="S64" s="126">
        <f t="shared" si="31"/>
        <v>0.58775979280471802</v>
      </c>
      <c r="T64" s="97">
        <f t="shared" si="32"/>
        <v>-400</v>
      </c>
      <c r="U64" s="125">
        <f t="shared" si="33"/>
        <v>-1944</v>
      </c>
      <c r="V64" s="77">
        <f t="shared" si="34"/>
        <v>-0.53895203770446354</v>
      </c>
      <c r="W64" s="77">
        <f t="shared" si="35"/>
        <v>4.9983501434326172E-2</v>
      </c>
    </row>
    <row r="65" spans="1:24" ht="18" x14ac:dyDescent="0.35">
      <c r="A65" s="1">
        <v>5477</v>
      </c>
      <c r="B65" s="62" t="s">
        <v>68</v>
      </c>
      <c r="C65" s="10">
        <f>Tests!X54</f>
        <v>2.3807870370370368E-2</v>
      </c>
      <c r="D65" s="64">
        <f t="shared" si="25"/>
        <v>2057</v>
      </c>
      <c r="E65" s="26">
        <f>Tests!Y54</f>
        <v>1.2230000000000001</v>
      </c>
      <c r="F65" s="26">
        <f>Tests!Z54</f>
        <v>1.7149133189173176</v>
      </c>
      <c r="G65" s="26">
        <f>Tests!AA54</f>
        <v>0.69137775897979736</v>
      </c>
      <c r="H65" s="26">
        <f>Tests!AB54</f>
        <v>0.60883361101150513</v>
      </c>
      <c r="I65" s="61" t="s">
        <v>77</v>
      </c>
      <c r="J65" s="62">
        <v>64303</v>
      </c>
      <c r="K65" s="62">
        <f>Tests!AE54</f>
        <v>322</v>
      </c>
      <c r="M65" s="143" t="s">
        <v>68</v>
      </c>
      <c r="N65" s="135">
        <f t="shared" si="26"/>
        <v>522</v>
      </c>
      <c r="O65" s="128">
        <f t="shared" si="27"/>
        <v>3363</v>
      </c>
      <c r="P65" s="129">
        <f t="shared" si="28"/>
        <v>0.56883358955383301</v>
      </c>
      <c r="Q65" s="135">
        <f t="shared" si="29"/>
        <v>322</v>
      </c>
      <c r="R65" s="128">
        <f t="shared" si="30"/>
        <v>2057</v>
      </c>
      <c r="S65" s="129">
        <f t="shared" si="31"/>
        <v>0.60883361101150513</v>
      </c>
      <c r="T65" s="135">
        <f t="shared" si="32"/>
        <v>-200</v>
      </c>
      <c r="U65" s="128">
        <f t="shared" si="33"/>
        <v>-1306</v>
      </c>
      <c r="V65" s="136">
        <f t="shared" si="34"/>
        <v>-0.3883437407077015</v>
      </c>
      <c r="W65" s="136">
        <f t="shared" si="35"/>
        <v>4.0000021457672119E-2</v>
      </c>
    </row>
    <row r="66" spans="1:24" x14ac:dyDescent="0.25">
      <c r="A66" s="99"/>
      <c r="M66" s="144" t="s">
        <v>121</v>
      </c>
      <c r="N66" s="138">
        <f>AVERAGE(N57:N65)</f>
        <v>566.77777777777783</v>
      </c>
      <c r="O66" s="138">
        <f t="shared" ref="O66:W66" si="36">AVERAGE(O57:O65)</f>
        <v>2535.8888888888887</v>
      </c>
      <c r="P66" s="147">
        <f t="shared" si="36"/>
        <v>0.65778182612525093</v>
      </c>
      <c r="Q66" s="138">
        <f t="shared" si="36"/>
        <v>317.33333333333331</v>
      </c>
      <c r="R66" s="138">
        <f t="shared" si="36"/>
        <v>1410.3333333333333</v>
      </c>
      <c r="S66" s="147">
        <f t="shared" si="36"/>
        <v>0.68979943460888338</v>
      </c>
      <c r="T66" s="138">
        <f t="shared" si="36"/>
        <v>-249.44444444444446</v>
      </c>
      <c r="U66" s="148">
        <f t="shared" si="36"/>
        <v>-1125.5555555555557</v>
      </c>
      <c r="V66" s="140">
        <f t="shared" si="36"/>
        <v>-0.43356230029097975</v>
      </c>
      <c r="W66" s="140">
        <f t="shared" si="36"/>
        <v>3.2017608483632408E-2</v>
      </c>
    </row>
    <row r="67" spans="1:24" x14ac:dyDescent="0.25">
      <c r="A67" s="187" t="s">
        <v>119</v>
      </c>
      <c r="B67" s="188"/>
      <c r="C67" s="188"/>
      <c r="D67" s="188"/>
      <c r="E67" s="188"/>
      <c r="F67" s="188"/>
      <c r="G67" s="188"/>
      <c r="H67" s="188"/>
      <c r="I67" s="188"/>
      <c r="J67" s="188"/>
      <c r="K67" s="189"/>
    </row>
    <row r="68" spans="1:24" x14ac:dyDescent="0.25">
      <c r="B68" s="100" t="s">
        <v>47</v>
      </c>
      <c r="C68" s="100" t="s">
        <v>49</v>
      </c>
      <c r="D68" s="101" t="s">
        <v>48</v>
      </c>
      <c r="E68" s="100" t="s">
        <v>50</v>
      </c>
      <c r="F68" s="100" t="s">
        <v>51</v>
      </c>
      <c r="G68" s="100" t="s">
        <v>52</v>
      </c>
      <c r="H68" s="100" t="s">
        <v>53</v>
      </c>
      <c r="I68" s="100" t="s">
        <v>57</v>
      </c>
      <c r="J68" s="100" t="s">
        <v>58</v>
      </c>
      <c r="K68" s="100" t="s">
        <v>54</v>
      </c>
    </row>
    <row r="69" spans="1:24" ht="18" x14ac:dyDescent="0.35">
      <c r="A69" s="1">
        <v>6016</v>
      </c>
      <c r="B69" s="62" t="s">
        <v>60</v>
      </c>
      <c r="C69" s="10">
        <f>Tests!X67</f>
        <v>1.4606481481481482E-2</v>
      </c>
      <c r="D69" s="64">
        <f>SUM(HOUR(C69)*3600,MINUTE(C69)*60,SECOND(C69))</f>
        <v>1262</v>
      </c>
      <c r="E69" s="59">
        <f>Tests!Y67</f>
        <v>0.65600000000000003</v>
      </c>
      <c r="F69" s="59">
        <f>Tests!Z67</f>
        <v>1.0954704590502216</v>
      </c>
      <c r="G69" s="60">
        <f>Tests!AA67</f>
        <v>0.83610469102859497</v>
      </c>
      <c r="H69" s="60">
        <f>Tests!AB67</f>
        <v>0.76642417907714844</v>
      </c>
      <c r="I69" s="61" t="s">
        <v>79</v>
      </c>
      <c r="J69" s="62">
        <v>34645</v>
      </c>
      <c r="K69" s="62">
        <f>Tests!AE67</f>
        <v>419</v>
      </c>
    </row>
    <row r="70" spans="1:24" ht="18" x14ac:dyDescent="0.35">
      <c r="A70" s="1">
        <v>6033</v>
      </c>
      <c r="B70" s="62" t="s">
        <v>61</v>
      </c>
      <c r="C70" s="10">
        <f>Tests!X65</f>
        <v>1.9849537037037037E-2</v>
      </c>
      <c r="D70" s="64">
        <f t="shared" ref="D70:D77" si="37">SUM(HOUR(C70)*3600,MINUTE(C70)*60,SECOND(C70))</f>
        <v>1715</v>
      </c>
      <c r="E70" s="59">
        <f>Tests!Y65</f>
        <v>0.63600000000000001</v>
      </c>
      <c r="F70" s="59">
        <f>Tests!Z65</f>
        <v>1.0953783814290936</v>
      </c>
      <c r="G70" s="60">
        <f>Tests!AA65</f>
        <v>0.84546816349029541</v>
      </c>
      <c r="H70" s="60">
        <f>Tests!AB65</f>
        <v>0.77966290712356567</v>
      </c>
      <c r="I70" s="61" t="s">
        <v>70</v>
      </c>
      <c r="J70" s="62">
        <v>35604</v>
      </c>
      <c r="K70" s="62">
        <f>Tests!AE65</f>
        <v>538</v>
      </c>
    </row>
    <row r="71" spans="1:24" ht="18" x14ac:dyDescent="0.35">
      <c r="A71" s="1">
        <v>5966</v>
      </c>
      <c r="B71" s="62" t="s">
        <v>62</v>
      </c>
      <c r="C71" s="10">
        <f>Tests!X57</f>
        <v>2.8125000000000001E-2</v>
      </c>
      <c r="D71" s="64">
        <f t="shared" si="37"/>
        <v>2430</v>
      </c>
      <c r="E71" s="59">
        <f>Tests!Y57</f>
        <v>0.84499999999999997</v>
      </c>
      <c r="F71" s="59">
        <f>Tests!Z57</f>
        <v>1.139378431578598</v>
      </c>
      <c r="G71" s="60">
        <f>Tests!AA57</f>
        <v>0.76038902997970581</v>
      </c>
      <c r="H71" s="60">
        <f>Tests!AB57</f>
        <v>0.71031183004379272</v>
      </c>
      <c r="I71" s="61" t="s">
        <v>71</v>
      </c>
      <c r="J71" s="62">
        <v>61833</v>
      </c>
      <c r="K71" s="62">
        <f>Tests!AE57</f>
        <v>444</v>
      </c>
    </row>
    <row r="72" spans="1:24" ht="18" x14ac:dyDescent="0.35">
      <c r="A72" s="1">
        <v>5967</v>
      </c>
      <c r="B72" s="62" t="s">
        <v>63</v>
      </c>
      <c r="C72" s="10">
        <f>Tests!X61</f>
        <v>2.5405092592592594E-2</v>
      </c>
      <c r="D72" s="64">
        <f t="shared" si="37"/>
        <v>2195</v>
      </c>
      <c r="E72" s="26">
        <f>Tests!Y61</f>
        <v>0.97399999999999998</v>
      </c>
      <c r="F72" s="26">
        <f>Tests!Z61</f>
        <v>1.4466170237529143</v>
      </c>
      <c r="G72" s="35">
        <f>Tests!AA61</f>
        <v>0.72678881883621216</v>
      </c>
      <c r="H72" s="35">
        <f>Tests!AB61</f>
        <v>0.64936792850494385</v>
      </c>
      <c r="I72" s="61" t="s">
        <v>72</v>
      </c>
      <c r="J72" s="62">
        <v>48099</v>
      </c>
      <c r="K72" s="62">
        <f>Tests!AE61</f>
        <v>503</v>
      </c>
    </row>
    <row r="73" spans="1:24" ht="18" x14ac:dyDescent="0.35">
      <c r="A73" s="1">
        <v>6027</v>
      </c>
      <c r="B73" s="62" t="s">
        <v>64</v>
      </c>
      <c r="C73" s="10">
        <f>Tests!X69</f>
        <v>1.849537037037037E-2</v>
      </c>
      <c r="D73" s="64">
        <f t="shared" si="37"/>
        <v>1598</v>
      </c>
      <c r="E73" s="59">
        <f>Tests!Y69</f>
        <v>0.94899999999999995</v>
      </c>
      <c r="F73" s="59">
        <f>Tests!Z69</f>
        <v>1.5581004706955233</v>
      </c>
      <c r="G73" s="60">
        <f>Tests!AA69</f>
        <v>0.77880764007568359</v>
      </c>
      <c r="H73" s="60">
        <f>Tests!AB69</f>
        <v>0.72657495737075806</v>
      </c>
      <c r="I73" s="61" t="s">
        <v>73</v>
      </c>
      <c r="J73" s="62">
        <v>27624</v>
      </c>
      <c r="K73" s="62">
        <f>Tests!AE69</f>
        <v>625</v>
      </c>
    </row>
    <row r="74" spans="1:24" ht="18" x14ac:dyDescent="0.35">
      <c r="A74" s="1">
        <v>6032</v>
      </c>
      <c r="B74" s="62" t="s">
        <v>65</v>
      </c>
      <c r="C74" s="10">
        <f>Tests!X63</f>
        <v>3.6481481481481483E-2</v>
      </c>
      <c r="D74" s="64">
        <f t="shared" si="37"/>
        <v>3152</v>
      </c>
      <c r="E74" s="59">
        <f>Tests!Y63</f>
        <v>0.91900000000000004</v>
      </c>
      <c r="F74" s="59">
        <f>Tests!Z63</f>
        <v>2.1586924774861584</v>
      </c>
      <c r="G74" s="60">
        <f>Tests!AA63</f>
        <v>0.78378379344940186</v>
      </c>
      <c r="H74" s="60">
        <f>Tests!AB63</f>
        <v>0.60659664869308472</v>
      </c>
      <c r="I74" s="61" t="s">
        <v>74</v>
      </c>
      <c r="J74" s="62">
        <v>43418</v>
      </c>
      <c r="K74" s="62">
        <f>Tests!AE63</f>
        <v>756</v>
      </c>
    </row>
    <row r="75" spans="1:24" ht="18" x14ac:dyDescent="0.35">
      <c r="A75" s="1">
        <v>5964</v>
      </c>
      <c r="B75" s="62" t="s">
        <v>66</v>
      </c>
      <c r="C75" s="10">
        <f>Tests!X53</f>
        <v>4.0520833333333332E-2</v>
      </c>
      <c r="D75" s="64">
        <f t="shared" si="37"/>
        <v>3501</v>
      </c>
      <c r="E75" s="59">
        <f>Tests!Y53</f>
        <v>1.1379999999999999</v>
      </c>
      <c r="F75" s="59">
        <f>Tests!Z53</f>
        <v>1.8561461797235264</v>
      </c>
      <c r="G75" s="60">
        <f>Tests!AA53</f>
        <v>0.68606454133987427</v>
      </c>
      <c r="H75" s="60">
        <f>Tests!AB53</f>
        <v>0.57448810338973999</v>
      </c>
      <c r="I75" s="61" t="s">
        <v>75</v>
      </c>
      <c r="J75" s="62">
        <v>67985</v>
      </c>
      <c r="K75" s="62">
        <f>Tests!AE53</f>
        <v>552</v>
      </c>
    </row>
    <row r="76" spans="1:24" ht="18" x14ac:dyDescent="0.35">
      <c r="A76" s="1">
        <v>5991</v>
      </c>
      <c r="B76" s="62" t="s">
        <v>67</v>
      </c>
      <c r="C76" s="10">
        <f>Tests!X59</f>
        <v>4.1747685185185186E-2</v>
      </c>
      <c r="D76" s="64">
        <f t="shared" si="37"/>
        <v>3607</v>
      </c>
      <c r="E76" s="59">
        <f>Tests!Y59</f>
        <v>1.28</v>
      </c>
      <c r="F76" s="59">
        <f>Tests!Z59</f>
        <v>2.4835483512639294</v>
      </c>
      <c r="G76" s="60">
        <f>Tests!AA59</f>
        <v>0.69310712814331055</v>
      </c>
      <c r="H76" s="60">
        <f>Tests!AB59</f>
        <v>0.53777629137039185</v>
      </c>
      <c r="I76" s="61" t="s">
        <v>76</v>
      </c>
      <c r="J76" s="62">
        <v>48499</v>
      </c>
      <c r="K76" s="62">
        <f>Tests!AE59</f>
        <v>742</v>
      </c>
    </row>
    <row r="77" spans="1:24" ht="18" x14ac:dyDescent="0.35">
      <c r="A77" s="1">
        <v>5477</v>
      </c>
      <c r="B77" s="62" t="s">
        <v>68</v>
      </c>
      <c r="C77" s="10">
        <f>Tests!X55</f>
        <v>3.892361111111111E-2</v>
      </c>
      <c r="D77" s="64">
        <f t="shared" si="37"/>
        <v>3363</v>
      </c>
      <c r="E77" s="26">
        <f>Tests!Y55</f>
        <v>1.4</v>
      </c>
      <c r="F77" s="26">
        <f>Tests!Z55</f>
        <v>2.0469830018736155</v>
      </c>
      <c r="G77" s="35">
        <f>Tests!AA55</f>
        <v>0.64905440807342529</v>
      </c>
      <c r="H77" s="35">
        <f>Tests!AB55</f>
        <v>0.56883358955383301</v>
      </c>
      <c r="I77" s="61" t="s">
        <v>77</v>
      </c>
      <c r="J77" s="62">
        <v>64303</v>
      </c>
      <c r="K77" s="62">
        <f>Tests!AE55</f>
        <v>522</v>
      </c>
    </row>
    <row r="80" spans="1:24" ht="17.25" x14ac:dyDescent="0.25">
      <c r="A80" s="187" t="s">
        <v>116</v>
      </c>
      <c r="B80" s="188"/>
      <c r="C80" s="188"/>
      <c r="D80" s="188"/>
      <c r="E80" s="188"/>
      <c r="F80" s="188"/>
      <c r="G80" s="188"/>
      <c r="H80" s="188"/>
      <c r="I80" s="188"/>
      <c r="J80" s="188"/>
      <c r="K80" s="189"/>
      <c r="M80" s="191" t="s">
        <v>105</v>
      </c>
      <c r="N80" s="184" t="s">
        <v>128</v>
      </c>
      <c r="O80" s="182"/>
      <c r="P80" s="183"/>
      <c r="Q80" s="184" t="s">
        <v>129</v>
      </c>
      <c r="R80" s="182"/>
      <c r="S80" s="183"/>
      <c r="T80" s="184" t="s">
        <v>117</v>
      </c>
      <c r="U80" s="182"/>
      <c r="V80" s="182"/>
      <c r="W80" s="182"/>
      <c r="X80" s="49"/>
    </row>
    <row r="81" spans="1:24" ht="30" x14ac:dyDescent="0.25">
      <c r="B81" s="100" t="s">
        <v>47</v>
      </c>
      <c r="C81" s="100" t="s">
        <v>49</v>
      </c>
      <c r="D81" s="100" t="s">
        <v>48</v>
      </c>
      <c r="E81" s="100" t="s">
        <v>50</v>
      </c>
      <c r="F81" s="100" t="s">
        <v>51</v>
      </c>
      <c r="G81" s="100" t="s">
        <v>52</v>
      </c>
      <c r="H81" s="100" t="s">
        <v>53</v>
      </c>
      <c r="I81" s="100" t="s">
        <v>57</v>
      </c>
      <c r="J81" s="100" t="s">
        <v>58</v>
      </c>
      <c r="K81" s="100" t="s">
        <v>54</v>
      </c>
      <c r="M81" s="192"/>
      <c r="N81" s="121" t="s">
        <v>102</v>
      </c>
      <c r="O81" s="122" t="s">
        <v>103</v>
      </c>
      <c r="P81" s="123" t="s">
        <v>104</v>
      </c>
      <c r="Q81" s="121" t="s">
        <v>102</v>
      </c>
      <c r="R81" s="122" t="s">
        <v>103</v>
      </c>
      <c r="S81" s="150" t="s">
        <v>104</v>
      </c>
      <c r="T81" s="122" t="s">
        <v>102</v>
      </c>
      <c r="U81" s="185" t="s">
        <v>107</v>
      </c>
      <c r="V81" s="185"/>
      <c r="W81" s="149" t="s">
        <v>108</v>
      </c>
      <c r="X81" s="49"/>
    </row>
    <row r="82" spans="1:24" ht="18" x14ac:dyDescent="0.35">
      <c r="A82" s="1">
        <v>6016</v>
      </c>
      <c r="B82" s="62" t="s">
        <v>60</v>
      </c>
      <c r="C82" s="10">
        <f>Tests!X84</f>
        <v>1.8217592592592594E-2</v>
      </c>
      <c r="D82" s="64">
        <f>SUM(HOUR(C82)*3600,MINUTE(C82)*60,SECOND(C82))</f>
        <v>1574</v>
      </c>
      <c r="E82" s="59">
        <f>Tests!Y84</f>
        <v>0.39300000000000002</v>
      </c>
      <c r="F82" s="59">
        <f>Tests!Z84</f>
        <v>0.951740550060303</v>
      </c>
      <c r="G82" s="60">
        <f>Tests!AA84</f>
        <v>0.89499616622924805</v>
      </c>
      <c r="H82" s="60">
        <f>Tests!AB84</f>
        <v>0.78916984796524048</v>
      </c>
      <c r="I82" s="61" t="s">
        <v>79</v>
      </c>
      <c r="J82" s="62">
        <v>34645</v>
      </c>
      <c r="K82" s="62">
        <f>Tests!AE84</f>
        <v>540</v>
      </c>
      <c r="M82" s="141" t="s">
        <v>60</v>
      </c>
      <c r="N82" s="97">
        <f>K94</f>
        <v>595</v>
      </c>
      <c r="O82" s="125">
        <f>D94</f>
        <v>1751</v>
      </c>
      <c r="P82" s="132">
        <f>H94</f>
        <v>0.77623832225799561</v>
      </c>
      <c r="Q82" s="97">
        <f>K82</f>
        <v>540</v>
      </c>
      <c r="R82" s="125">
        <f>D82</f>
        <v>1574</v>
      </c>
      <c r="S82" s="126">
        <f>H82</f>
        <v>0.78916984796524048</v>
      </c>
      <c r="T82" s="97">
        <f>Q82-N82</f>
        <v>-55</v>
      </c>
      <c r="U82" s="125">
        <f>R82-O82</f>
        <v>-177</v>
      </c>
      <c r="V82" s="77">
        <f>(V$1-((R82*V$1)/O82))*-1</f>
        <v>-0.10108509423186751</v>
      </c>
      <c r="W82" s="77">
        <f>S82-P82</f>
        <v>1.2931525707244873E-2</v>
      </c>
    </row>
    <row r="83" spans="1:24" ht="18" x14ac:dyDescent="0.35">
      <c r="A83" s="1">
        <v>6033</v>
      </c>
      <c r="B83" s="62" t="s">
        <v>61</v>
      </c>
      <c r="C83" s="10">
        <f>Tests!X82</f>
        <v>1.1435185185185185E-2</v>
      </c>
      <c r="D83" s="64">
        <f t="shared" ref="D83:D90" si="38">SUM(HOUR(C83)*3600,MINUTE(C83)*60,SECOND(C83))</f>
        <v>988</v>
      </c>
      <c r="E83" s="59">
        <f>Tests!Y82</f>
        <v>0.56699999999999995</v>
      </c>
      <c r="F83" s="59">
        <f>Tests!Z82</f>
        <v>0.89681386553839348</v>
      </c>
      <c r="G83" s="60">
        <f>Tests!AA82</f>
        <v>0.85247188806533813</v>
      </c>
      <c r="H83" s="60">
        <f>Tests!AB82</f>
        <v>0.79842698574066162</v>
      </c>
      <c r="I83" s="61" t="s">
        <v>70</v>
      </c>
      <c r="J83" s="62">
        <v>35604</v>
      </c>
      <c r="K83" s="62">
        <f>Tests!AE82</f>
        <v>320</v>
      </c>
      <c r="M83" s="142" t="s">
        <v>61</v>
      </c>
      <c r="N83" s="97">
        <f t="shared" ref="N83:N90" si="39">K95</f>
        <v>643</v>
      </c>
      <c r="O83" s="125">
        <f t="shared" ref="O83:O90" si="40">D95</f>
        <v>1995</v>
      </c>
      <c r="P83" s="126">
        <f t="shared" ref="P83:P90" si="41">H95</f>
        <v>0.78033709526062012</v>
      </c>
      <c r="Q83" s="97">
        <f t="shared" ref="Q83:Q90" si="42">K83</f>
        <v>320</v>
      </c>
      <c r="R83" s="125">
        <f t="shared" ref="R83:R90" si="43">D83</f>
        <v>988</v>
      </c>
      <c r="S83" s="126">
        <f t="shared" ref="S83:S90" si="44">H83</f>
        <v>0.79842698574066162</v>
      </c>
      <c r="T83" s="97">
        <f t="shared" ref="T83:T90" si="45">Q83-N83</f>
        <v>-323</v>
      </c>
      <c r="U83" s="125">
        <f t="shared" ref="U83:U90" si="46">R83-O83</f>
        <v>-1007</v>
      </c>
      <c r="V83" s="77">
        <f t="shared" ref="V83:V90" si="47">(V$1-((R83*V$1)/O83))*-1</f>
        <v>-0.50476190476190474</v>
      </c>
      <c r="W83" s="77">
        <f t="shared" ref="W83:W90" si="48">S83-P83</f>
        <v>1.8089890480041504E-2</v>
      </c>
    </row>
    <row r="84" spans="1:24" ht="18" x14ac:dyDescent="0.35">
      <c r="A84" s="1">
        <v>5966</v>
      </c>
      <c r="B84" s="62" t="s">
        <v>62</v>
      </c>
      <c r="C84" s="10">
        <f>Tests!X74</f>
        <v>2.0752314814814814E-2</v>
      </c>
      <c r="D84" s="64">
        <f t="shared" si="38"/>
        <v>1793</v>
      </c>
      <c r="E84" s="28">
        <f>Tests!Y74</f>
        <v>0.71799999999999997</v>
      </c>
      <c r="F84" s="28">
        <f>Tests!Z74</f>
        <v>1.0120324988093101</v>
      </c>
      <c r="G84" s="36">
        <f>Tests!AA74</f>
        <v>0.78089755773544312</v>
      </c>
      <c r="H84" s="36">
        <f>Tests!AB74</f>
        <v>0.72616118192672729</v>
      </c>
      <c r="I84" s="61" t="s">
        <v>71</v>
      </c>
      <c r="J84" s="62">
        <v>61833</v>
      </c>
      <c r="K84" s="62">
        <f>Tests!AE74</f>
        <v>319</v>
      </c>
      <c r="M84" s="143" t="s">
        <v>62</v>
      </c>
      <c r="N84" s="135">
        <f t="shared" si="39"/>
        <v>683</v>
      </c>
      <c r="O84" s="128">
        <f t="shared" si="40"/>
        <v>3568</v>
      </c>
      <c r="P84" s="129">
        <f t="shared" si="41"/>
        <v>0.72156810760498047</v>
      </c>
      <c r="Q84" s="135">
        <f t="shared" si="42"/>
        <v>319</v>
      </c>
      <c r="R84" s="128">
        <f t="shared" si="43"/>
        <v>1793</v>
      </c>
      <c r="S84" s="129">
        <f t="shared" si="44"/>
        <v>0.72616118192672729</v>
      </c>
      <c r="T84" s="135">
        <f t="shared" si="45"/>
        <v>-364</v>
      </c>
      <c r="U84" s="128">
        <f t="shared" si="46"/>
        <v>-1775</v>
      </c>
      <c r="V84" s="136">
        <f t="shared" si="47"/>
        <v>-0.49747757847533636</v>
      </c>
      <c r="W84" s="136">
        <f t="shared" si="48"/>
        <v>4.5930743217468262E-3</v>
      </c>
    </row>
    <row r="85" spans="1:24" ht="18" x14ac:dyDescent="0.35">
      <c r="A85" s="1">
        <v>5967</v>
      </c>
      <c r="B85" s="62" t="s">
        <v>63</v>
      </c>
      <c r="C85" s="10">
        <f>Tests!X78</f>
        <v>1.861111111111111E-2</v>
      </c>
      <c r="D85" s="64">
        <f t="shared" si="38"/>
        <v>1608</v>
      </c>
      <c r="E85" s="26">
        <f>Tests!Y78</f>
        <v>0.72699999999999998</v>
      </c>
      <c r="F85" s="26">
        <f>Tests!Z78</f>
        <v>1.2462336293713536</v>
      </c>
      <c r="G85" s="35">
        <f>Tests!AA78</f>
        <v>0.77754980325698853</v>
      </c>
      <c r="H85" s="35">
        <f>Tests!AB78</f>
        <v>0.67955756187438965</v>
      </c>
      <c r="I85" s="61" t="s">
        <v>72</v>
      </c>
      <c r="J85" s="62">
        <v>48099</v>
      </c>
      <c r="K85" s="62">
        <f>Tests!AE78</f>
        <v>373</v>
      </c>
      <c r="M85" s="142" t="s">
        <v>63</v>
      </c>
      <c r="N85" s="97">
        <f t="shared" si="39"/>
        <v>618</v>
      </c>
      <c r="O85" s="125">
        <f t="shared" si="40"/>
        <v>2725</v>
      </c>
      <c r="P85" s="126">
        <f t="shared" si="41"/>
        <v>0.66126078367233276</v>
      </c>
      <c r="Q85" s="97">
        <f t="shared" si="42"/>
        <v>373</v>
      </c>
      <c r="R85" s="125">
        <f t="shared" si="43"/>
        <v>1608</v>
      </c>
      <c r="S85" s="126">
        <f t="shared" si="44"/>
        <v>0.67955756187438965</v>
      </c>
      <c r="T85" s="97">
        <f t="shared" si="45"/>
        <v>-245</v>
      </c>
      <c r="U85" s="125">
        <f t="shared" si="46"/>
        <v>-1117</v>
      </c>
      <c r="V85" s="77">
        <f t="shared" si="47"/>
        <v>-0.40990825688073396</v>
      </c>
      <c r="W85" s="77">
        <f t="shared" si="48"/>
        <v>1.8296778202056885E-2</v>
      </c>
    </row>
    <row r="86" spans="1:24" ht="18" x14ac:dyDescent="0.35">
      <c r="A86" s="1">
        <v>6027</v>
      </c>
      <c r="B86" s="62" t="s">
        <v>64</v>
      </c>
      <c r="C86" s="10">
        <f>Tests!X86</f>
        <v>1.3449074074074073E-2</v>
      </c>
      <c r="D86" s="64">
        <f t="shared" si="38"/>
        <v>1162</v>
      </c>
      <c r="E86" s="59">
        <f>Tests!Y86</f>
        <v>0.504</v>
      </c>
      <c r="F86" s="59">
        <f>Tests!Z86</f>
        <v>1.2142724179082121</v>
      </c>
      <c r="G86" s="60">
        <f>Tests!AA86</f>
        <v>0.87897658348083496</v>
      </c>
      <c r="H86" s="60">
        <f>Tests!AB86</f>
        <v>0.75756698846817017</v>
      </c>
      <c r="I86" s="61" t="s">
        <v>73</v>
      </c>
      <c r="J86" s="62">
        <v>27624</v>
      </c>
      <c r="K86" s="62">
        <f>Tests!AE86</f>
        <v>429</v>
      </c>
      <c r="M86" s="142" t="s">
        <v>64</v>
      </c>
      <c r="N86" s="97">
        <f t="shared" si="39"/>
        <v>658</v>
      </c>
      <c r="O86" s="125">
        <f t="shared" si="40"/>
        <v>1777</v>
      </c>
      <c r="P86" s="126">
        <f t="shared" si="41"/>
        <v>0.72715425491333008</v>
      </c>
      <c r="Q86" s="97">
        <f t="shared" si="42"/>
        <v>429</v>
      </c>
      <c r="R86" s="125">
        <f t="shared" si="43"/>
        <v>1162</v>
      </c>
      <c r="S86" s="126">
        <f t="shared" si="44"/>
        <v>0.75756698846817017</v>
      </c>
      <c r="T86" s="97">
        <f t="shared" si="45"/>
        <v>-229</v>
      </c>
      <c r="U86" s="125">
        <f t="shared" si="46"/>
        <v>-615</v>
      </c>
      <c r="V86" s="77">
        <f t="shared" si="47"/>
        <v>-0.34608891389983121</v>
      </c>
      <c r="W86" s="77">
        <f t="shared" si="48"/>
        <v>3.0412733554840088E-2</v>
      </c>
    </row>
    <row r="87" spans="1:24" ht="18" x14ac:dyDescent="0.35">
      <c r="A87" s="1">
        <v>6032</v>
      </c>
      <c r="B87" s="62" t="s">
        <v>65</v>
      </c>
      <c r="C87" s="10">
        <f>Tests!X80</f>
        <v>1.5949074074074074E-2</v>
      </c>
      <c r="D87" s="64">
        <f t="shared" si="38"/>
        <v>1378</v>
      </c>
      <c r="E87" s="59">
        <f>Tests!Y80</f>
        <v>0.75600000000000001</v>
      </c>
      <c r="F87" s="59">
        <f>Tests!Z80</f>
        <v>1.5885778573079621</v>
      </c>
      <c r="G87" s="60">
        <f>Tests!AA80</f>
        <v>0.81468057632446289</v>
      </c>
      <c r="H87" s="60">
        <f>Tests!AB80</f>
        <v>0.67237883806228638</v>
      </c>
      <c r="I87" s="61" t="s">
        <v>74</v>
      </c>
      <c r="J87" s="62">
        <v>43418</v>
      </c>
      <c r="K87" s="62">
        <f>Tests!AE80</f>
        <v>301</v>
      </c>
      <c r="M87" s="143" t="s">
        <v>65</v>
      </c>
      <c r="N87" s="135">
        <f t="shared" si="39"/>
        <v>657</v>
      </c>
      <c r="O87" s="128">
        <f t="shared" si="40"/>
        <v>3004</v>
      </c>
      <c r="P87" s="129">
        <f t="shared" si="41"/>
        <v>0.63156437873840332</v>
      </c>
      <c r="Q87" s="135">
        <f t="shared" si="42"/>
        <v>301</v>
      </c>
      <c r="R87" s="128">
        <f t="shared" si="43"/>
        <v>1378</v>
      </c>
      <c r="S87" s="129">
        <f t="shared" si="44"/>
        <v>0.67237883806228638</v>
      </c>
      <c r="T87" s="135">
        <f t="shared" si="45"/>
        <v>-356</v>
      </c>
      <c r="U87" s="128">
        <f t="shared" si="46"/>
        <v>-1626</v>
      </c>
      <c r="V87" s="136">
        <f t="shared" si="47"/>
        <v>-0.54127829560585883</v>
      </c>
      <c r="W87" s="136">
        <f t="shared" si="48"/>
        <v>4.0814459323883057E-2</v>
      </c>
    </row>
    <row r="88" spans="1:24" ht="18" x14ac:dyDescent="0.35">
      <c r="A88" s="1">
        <v>5964</v>
      </c>
      <c r="B88" s="62" t="s">
        <v>66</v>
      </c>
      <c r="C88" s="10">
        <f>Tests!X70</f>
        <v>2.2743055555555555E-2</v>
      </c>
      <c r="D88" s="64">
        <f t="shared" si="38"/>
        <v>1965</v>
      </c>
      <c r="E88" s="59">
        <f>Tests!Y70</f>
        <v>0.93600000000000005</v>
      </c>
      <c r="F88" s="59">
        <f>Tests!Z70</f>
        <v>1.5045807898591674</v>
      </c>
      <c r="G88" s="60">
        <f>Tests!AA70</f>
        <v>0.72229087352752686</v>
      </c>
      <c r="H88" s="60">
        <f>Tests!AB70</f>
        <v>0.61720407009124756</v>
      </c>
      <c r="I88" s="61" t="s">
        <v>75</v>
      </c>
      <c r="J88" s="62">
        <v>67985</v>
      </c>
      <c r="K88" s="62">
        <f>Tests!AE70</f>
        <v>287</v>
      </c>
      <c r="M88" s="142" t="s">
        <v>66</v>
      </c>
      <c r="N88" s="97">
        <f t="shared" si="39"/>
        <v>660</v>
      </c>
      <c r="O88" s="125">
        <f t="shared" si="40"/>
        <v>4546</v>
      </c>
      <c r="P88" s="126">
        <f t="shared" si="41"/>
        <v>0.60037654638290405</v>
      </c>
      <c r="Q88" s="97">
        <f t="shared" si="42"/>
        <v>287</v>
      </c>
      <c r="R88" s="125">
        <f t="shared" si="43"/>
        <v>1965</v>
      </c>
      <c r="S88" s="126">
        <f t="shared" si="44"/>
        <v>0.61720407009124756</v>
      </c>
      <c r="T88" s="97">
        <f t="shared" si="45"/>
        <v>-373</v>
      </c>
      <c r="U88" s="125">
        <f t="shared" si="46"/>
        <v>-2581</v>
      </c>
      <c r="V88" s="77">
        <f t="shared" si="47"/>
        <v>-0.56775186977562697</v>
      </c>
      <c r="W88" s="77">
        <f t="shared" si="48"/>
        <v>1.6827523708343506E-2</v>
      </c>
    </row>
    <row r="89" spans="1:24" ht="18" x14ac:dyDescent="0.35">
      <c r="A89" s="1">
        <v>5991</v>
      </c>
      <c r="B89" s="62" t="s">
        <v>67</v>
      </c>
      <c r="C89" s="10">
        <f>Tests!X76</f>
        <v>2.476851851851852E-2</v>
      </c>
      <c r="D89" s="64">
        <f t="shared" si="38"/>
        <v>2140</v>
      </c>
      <c r="E89" s="59">
        <f>Tests!Y76</f>
        <v>0.67</v>
      </c>
      <c r="F89" s="59">
        <f>Tests!Z76</f>
        <v>1.9520823173261799</v>
      </c>
      <c r="G89" s="60">
        <f>Tests!AA76</f>
        <v>0.82266092300415039</v>
      </c>
      <c r="H89" s="60">
        <f>Tests!AB76</f>
        <v>0.59551304578781128</v>
      </c>
      <c r="I89" s="61" t="s">
        <v>76</v>
      </c>
      <c r="J89" s="62">
        <v>48499</v>
      </c>
      <c r="K89" s="62">
        <f>Tests!AE76</f>
        <v>386</v>
      </c>
      <c r="M89" s="142" t="s">
        <v>67</v>
      </c>
      <c r="N89" s="97">
        <f t="shared" si="39"/>
        <v>599</v>
      </c>
      <c r="O89" s="125">
        <f t="shared" si="40"/>
        <v>3305</v>
      </c>
      <c r="P89" s="126">
        <f t="shared" si="41"/>
        <v>0.56210821866989136</v>
      </c>
      <c r="Q89" s="97">
        <f t="shared" si="42"/>
        <v>386</v>
      </c>
      <c r="R89" s="125">
        <f t="shared" si="43"/>
        <v>2140</v>
      </c>
      <c r="S89" s="126">
        <f t="shared" si="44"/>
        <v>0.59551304578781128</v>
      </c>
      <c r="T89" s="97">
        <f t="shared" si="45"/>
        <v>-213</v>
      </c>
      <c r="U89" s="125">
        <f t="shared" si="46"/>
        <v>-1165</v>
      </c>
      <c r="V89" s="77">
        <f t="shared" si="47"/>
        <v>-0.35249621785173979</v>
      </c>
      <c r="W89" s="77">
        <f t="shared" si="48"/>
        <v>3.3404827117919922E-2</v>
      </c>
    </row>
    <row r="90" spans="1:24" ht="18" x14ac:dyDescent="0.35">
      <c r="A90" s="1">
        <v>5477</v>
      </c>
      <c r="B90" s="62" t="s">
        <v>68</v>
      </c>
      <c r="C90" s="10">
        <f>Tests!X72</f>
        <v>2.5335648148148149E-2</v>
      </c>
      <c r="D90" s="64">
        <f t="shared" si="38"/>
        <v>2189</v>
      </c>
      <c r="E90" s="26">
        <f>Tests!Y72</f>
        <v>0.90700000000000003</v>
      </c>
      <c r="F90" s="26">
        <f>Tests!Z72</f>
        <v>1.6426555277511454</v>
      </c>
      <c r="G90" s="35">
        <f>Tests!AA72</f>
        <v>0.74166387319564819</v>
      </c>
      <c r="H90" s="35">
        <f>Tests!AB72</f>
        <v>0.61660963296890259</v>
      </c>
      <c r="I90" s="61" t="s">
        <v>77</v>
      </c>
      <c r="J90" s="62">
        <v>64303</v>
      </c>
      <c r="K90" s="62">
        <f>Tests!AE72</f>
        <v>297</v>
      </c>
      <c r="M90" s="143" t="s">
        <v>68</v>
      </c>
      <c r="N90" s="135">
        <f t="shared" si="39"/>
        <v>688</v>
      </c>
      <c r="O90" s="128">
        <f t="shared" si="40"/>
        <v>5094</v>
      </c>
      <c r="P90" s="129">
        <f t="shared" si="41"/>
        <v>0.57779163122177124</v>
      </c>
      <c r="Q90" s="135">
        <f t="shared" si="42"/>
        <v>297</v>
      </c>
      <c r="R90" s="128">
        <f t="shared" si="43"/>
        <v>2189</v>
      </c>
      <c r="S90" s="129">
        <f t="shared" si="44"/>
        <v>0.61660963296890259</v>
      </c>
      <c r="T90" s="135">
        <f t="shared" si="45"/>
        <v>-391</v>
      </c>
      <c r="U90" s="128">
        <f t="shared" si="46"/>
        <v>-2905</v>
      </c>
      <c r="V90" s="136">
        <f t="shared" si="47"/>
        <v>-0.57027875932469574</v>
      </c>
      <c r="W90" s="136">
        <f t="shared" si="48"/>
        <v>3.8818001747131348E-2</v>
      </c>
    </row>
    <row r="91" spans="1:24" x14ac:dyDescent="0.25">
      <c r="A91" s="99"/>
      <c r="M91" s="144" t="s">
        <v>121</v>
      </c>
      <c r="N91" s="138">
        <f>AVERAGE(N82:N90)</f>
        <v>644.55555555555554</v>
      </c>
      <c r="O91" s="148">
        <f t="shared" ref="O91:W91" si="49">AVERAGE(O82:O90)</f>
        <v>3085</v>
      </c>
      <c r="P91" s="147">
        <f t="shared" si="49"/>
        <v>0.67093325985802543</v>
      </c>
      <c r="Q91" s="138">
        <f t="shared" si="49"/>
        <v>361.33333333333331</v>
      </c>
      <c r="R91" s="138">
        <f t="shared" si="49"/>
        <v>1644.1111111111111</v>
      </c>
      <c r="S91" s="147">
        <f t="shared" si="49"/>
        <v>0.69473201698727083</v>
      </c>
      <c r="T91" s="138">
        <f t="shared" si="49"/>
        <v>-283.22222222222223</v>
      </c>
      <c r="U91" s="148">
        <f t="shared" si="49"/>
        <v>-1440.8888888888889</v>
      </c>
      <c r="V91" s="153">
        <f t="shared" si="49"/>
        <v>-0.43234743231195494</v>
      </c>
      <c r="W91" s="140">
        <f t="shared" si="49"/>
        <v>2.3798757129245333E-2</v>
      </c>
    </row>
    <row r="92" spans="1:24" x14ac:dyDescent="0.25">
      <c r="A92" s="187" t="s">
        <v>115</v>
      </c>
      <c r="B92" s="188"/>
      <c r="C92" s="188"/>
      <c r="D92" s="188"/>
      <c r="E92" s="188"/>
      <c r="F92" s="188"/>
      <c r="G92" s="188"/>
      <c r="H92" s="188"/>
      <c r="I92" s="188"/>
      <c r="J92" s="188"/>
      <c r="K92" s="189"/>
      <c r="P92" s="49"/>
      <c r="Q92" s="49"/>
    </row>
    <row r="93" spans="1:24" x14ac:dyDescent="0.25">
      <c r="B93" s="100" t="s">
        <v>47</v>
      </c>
      <c r="C93" s="100" t="s">
        <v>49</v>
      </c>
      <c r="D93" s="101" t="s">
        <v>48</v>
      </c>
      <c r="E93" s="100" t="s">
        <v>50</v>
      </c>
      <c r="F93" s="100" t="s">
        <v>51</v>
      </c>
      <c r="G93" s="100" t="s">
        <v>52</v>
      </c>
      <c r="H93" s="100" t="s">
        <v>53</v>
      </c>
      <c r="I93" s="100" t="s">
        <v>57</v>
      </c>
      <c r="J93" s="100" t="s">
        <v>58</v>
      </c>
      <c r="K93" s="100" t="s">
        <v>54</v>
      </c>
    </row>
    <row r="94" spans="1:24" ht="18" x14ac:dyDescent="0.35">
      <c r="A94" s="1">
        <v>6016</v>
      </c>
      <c r="B94" s="62" t="s">
        <v>60</v>
      </c>
      <c r="C94" s="10">
        <f>Tests!X85</f>
        <v>2.0266203703703703E-2</v>
      </c>
      <c r="D94" s="64">
        <f>SUM(HOUR(C94)*3600,MINUTE(C94)*60,SECOND(C94))</f>
        <v>1751</v>
      </c>
      <c r="E94" s="59">
        <f>Tests!Y85</f>
        <v>0.60499999999999998</v>
      </c>
      <c r="F94" s="59">
        <f>Tests!Z85</f>
        <v>1.0515605271130977</v>
      </c>
      <c r="G94" s="60">
        <f>Tests!AA85</f>
        <v>0.84203231334686279</v>
      </c>
      <c r="H94" s="60">
        <f>Tests!AB85</f>
        <v>0.77623832225799561</v>
      </c>
      <c r="I94" s="61" t="s">
        <v>79</v>
      </c>
      <c r="J94" s="62">
        <v>34645</v>
      </c>
      <c r="K94" s="62">
        <f>Tests!AE85</f>
        <v>595</v>
      </c>
    </row>
    <row r="95" spans="1:24" ht="18" x14ac:dyDescent="0.35">
      <c r="A95" s="1">
        <v>6033</v>
      </c>
      <c r="B95" s="62" t="s">
        <v>61</v>
      </c>
      <c r="C95" s="10">
        <f>Tests!X83</f>
        <v>2.3090277777777779E-2</v>
      </c>
      <c r="D95" s="64">
        <f t="shared" ref="D95:D102" si="50">SUM(HOUR(C95)*3600,MINUTE(C95)*60,SECOND(C95))</f>
        <v>1995</v>
      </c>
      <c r="E95" s="59">
        <f>Tests!Y83</f>
        <v>0.61799999999999999</v>
      </c>
      <c r="F95" s="59">
        <f>Tests!Z83</f>
        <v>1.0502591452169954</v>
      </c>
      <c r="G95" s="60">
        <f>Tests!AA83</f>
        <v>0.83801496028900146</v>
      </c>
      <c r="H95" s="60">
        <f>Tests!AB83</f>
        <v>0.78033709526062012</v>
      </c>
      <c r="I95" s="61" t="s">
        <v>70</v>
      </c>
      <c r="J95" s="62">
        <v>35604</v>
      </c>
      <c r="K95" s="62">
        <f>Tests!AE83</f>
        <v>643</v>
      </c>
    </row>
    <row r="96" spans="1:24" ht="18" x14ac:dyDescent="0.35">
      <c r="A96" s="1">
        <v>5966</v>
      </c>
      <c r="B96" s="62" t="s">
        <v>62</v>
      </c>
      <c r="C96" s="10">
        <f>Tests!X75</f>
        <v>4.1296296296296296E-2</v>
      </c>
      <c r="D96" s="64">
        <f t="shared" si="50"/>
        <v>3568</v>
      </c>
      <c r="E96" s="59">
        <f>Tests!Y75</f>
        <v>0.71599999999999997</v>
      </c>
      <c r="F96" s="59">
        <f>Tests!Z75</f>
        <v>1.1234772652484017</v>
      </c>
      <c r="G96" s="60">
        <f>Tests!AA75</f>
        <v>0.77899980545043945</v>
      </c>
      <c r="H96" s="60">
        <f>Tests!AB75</f>
        <v>0.72156810760498047</v>
      </c>
      <c r="I96" s="61" t="s">
        <v>71</v>
      </c>
      <c r="J96" s="62">
        <v>61833</v>
      </c>
      <c r="K96" s="62">
        <f>Tests!AE75</f>
        <v>683</v>
      </c>
    </row>
    <row r="97" spans="1:24" ht="18" x14ac:dyDescent="0.35">
      <c r="A97" s="1">
        <v>5967</v>
      </c>
      <c r="B97" s="62" t="s">
        <v>63</v>
      </c>
      <c r="C97" s="10">
        <f>Tests!X79</f>
        <v>3.1539351851851853E-2</v>
      </c>
      <c r="D97" s="64">
        <f t="shared" si="50"/>
        <v>2725</v>
      </c>
      <c r="E97" s="26">
        <f>Tests!Y79</f>
        <v>0.874</v>
      </c>
      <c r="F97" s="26">
        <f>Tests!Z79</f>
        <v>1.4235852793384534</v>
      </c>
      <c r="G97" s="35">
        <f>Tests!AA79</f>
        <v>0.7395969033241272</v>
      </c>
      <c r="H97" s="35">
        <f>Tests!AB79</f>
        <v>0.66126078367233276</v>
      </c>
      <c r="I97" s="61" t="s">
        <v>72</v>
      </c>
      <c r="J97" s="62">
        <v>48099</v>
      </c>
      <c r="K97" s="62">
        <f>Tests!AE79</f>
        <v>618</v>
      </c>
      <c r="M97" s="190" t="s">
        <v>130</v>
      </c>
      <c r="N97" s="190"/>
      <c r="O97" s="190"/>
      <c r="P97" s="190"/>
      <c r="Q97" s="190"/>
      <c r="R97" s="190"/>
      <c r="S97" s="190"/>
      <c r="T97" s="190"/>
      <c r="U97" s="190"/>
      <c r="V97" s="190"/>
      <c r="W97" s="190"/>
    </row>
    <row r="98" spans="1:24" ht="18" x14ac:dyDescent="0.35">
      <c r="A98" s="1">
        <v>6027</v>
      </c>
      <c r="B98" s="62" t="s">
        <v>64</v>
      </c>
      <c r="C98" s="10">
        <f>Tests!X87</f>
        <v>2.056712962962963E-2</v>
      </c>
      <c r="D98" s="64">
        <f t="shared" si="50"/>
        <v>1777</v>
      </c>
      <c r="E98" s="59">
        <f>Tests!Y87</f>
        <v>0.91600000000000004</v>
      </c>
      <c r="F98" s="59">
        <f>Tests!Z87</f>
        <v>1.5356113267928944</v>
      </c>
      <c r="G98" s="60">
        <f>Tests!AA87</f>
        <v>0.77774560451507568</v>
      </c>
      <c r="H98" s="60">
        <f>Tests!AB87</f>
        <v>0.72715425491333008</v>
      </c>
      <c r="I98" s="61" t="s">
        <v>73</v>
      </c>
      <c r="J98" s="62">
        <v>27624</v>
      </c>
      <c r="K98" s="62">
        <f>Tests!AE87</f>
        <v>658</v>
      </c>
    </row>
    <row r="99" spans="1:24" ht="30" customHeight="1" x14ac:dyDescent="0.35">
      <c r="A99" s="1">
        <v>6032</v>
      </c>
      <c r="B99" s="62" t="s">
        <v>65</v>
      </c>
      <c r="C99" s="10">
        <f>Tests!X81</f>
        <v>3.4768518518518525E-2</v>
      </c>
      <c r="D99" s="64">
        <f t="shared" si="50"/>
        <v>3004</v>
      </c>
      <c r="E99" s="59">
        <f>Tests!Y81</f>
        <v>0.83699999999999997</v>
      </c>
      <c r="F99" s="59">
        <f>Tests!Z81</f>
        <v>2.0581242486172799</v>
      </c>
      <c r="G99" s="60">
        <f>Tests!AA81</f>
        <v>0.79060196876525879</v>
      </c>
      <c r="H99" s="60">
        <f>Tests!AB81</f>
        <v>0.63156437873840332</v>
      </c>
      <c r="I99" s="61" t="s">
        <v>74</v>
      </c>
      <c r="J99" s="62">
        <v>43418</v>
      </c>
      <c r="K99" s="62">
        <f>Tests!AE81</f>
        <v>657</v>
      </c>
    </row>
    <row r="100" spans="1:24" ht="18" x14ac:dyDescent="0.35">
      <c r="A100" s="1">
        <v>5964</v>
      </c>
      <c r="B100" s="62" t="s">
        <v>66</v>
      </c>
      <c r="C100" s="10">
        <f>Tests!X71</f>
        <v>5.2615740740740741E-2</v>
      </c>
      <c r="D100" s="64">
        <f t="shared" si="50"/>
        <v>4546</v>
      </c>
      <c r="E100" s="59">
        <f>Tests!Y71</f>
        <v>0.94099999999999995</v>
      </c>
      <c r="F100" s="59">
        <f>Tests!Z71</f>
        <v>1.7921850370446157</v>
      </c>
      <c r="G100" s="60">
        <f>Tests!AA71</f>
        <v>0.71948611736297607</v>
      </c>
      <c r="H100" s="60">
        <f>Tests!AB71</f>
        <v>0.60037654638290405</v>
      </c>
      <c r="I100" s="61" t="s">
        <v>75</v>
      </c>
      <c r="J100" s="62">
        <v>67985</v>
      </c>
      <c r="K100" s="62">
        <f>Tests!AE71</f>
        <v>660</v>
      </c>
    </row>
    <row r="101" spans="1:24" ht="18" x14ac:dyDescent="0.35">
      <c r="A101" s="1">
        <v>5991</v>
      </c>
      <c r="B101" s="62" t="s">
        <v>67</v>
      </c>
      <c r="C101" s="10">
        <f>Tests!X77</f>
        <v>3.8252314814814815E-2</v>
      </c>
      <c r="D101" s="64">
        <f t="shared" si="50"/>
        <v>3305</v>
      </c>
      <c r="E101" s="59">
        <f>Tests!Y77</f>
        <v>1.2030000000000001</v>
      </c>
      <c r="F101" s="59">
        <f>Tests!Z77</f>
        <v>2.4089025485952158</v>
      </c>
      <c r="G101" s="60">
        <f>Tests!AA77</f>
        <v>0.68857055902481079</v>
      </c>
      <c r="H101" s="60">
        <f>Tests!AB77</f>
        <v>0.56210821866989136</v>
      </c>
      <c r="I101" s="61" t="s">
        <v>76</v>
      </c>
      <c r="J101" s="62">
        <v>48499</v>
      </c>
      <c r="K101" s="62">
        <f>Tests!AE77</f>
        <v>599</v>
      </c>
    </row>
    <row r="102" spans="1:24" ht="18" x14ac:dyDescent="0.35">
      <c r="A102" s="1">
        <v>5477</v>
      </c>
      <c r="B102" s="62" t="s">
        <v>68</v>
      </c>
      <c r="C102" s="10">
        <f>Tests!X73</f>
        <v>5.8958333333333335E-2</v>
      </c>
      <c r="D102" s="64">
        <f t="shared" si="50"/>
        <v>5094</v>
      </c>
      <c r="E102" s="26">
        <f>Tests!Y73</f>
        <v>0.97799999999999998</v>
      </c>
      <c r="F102" s="26">
        <f>Tests!Z73</f>
        <v>2.1788276900251398</v>
      </c>
      <c r="G102" s="35">
        <f>Tests!AA73</f>
        <v>0.71841824054718018</v>
      </c>
      <c r="H102" s="35">
        <f>Tests!AB73</f>
        <v>0.57779163122177124</v>
      </c>
      <c r="I102" s="61" t="s">
        <v>77</v>
      </c>
      <c r="J102" s="62">
        <v>64303</v>
      </c>
      <c r="K102" s="62">
        <f>Tests!AE73</f>
        <v>688</v>
      </c>
    </row>
    <row r="103" spans="1:24" ht="45" customHeight="1" x14ac:dyDescent="0.25">
      <c r="M103" s="186" t="s">
        <v>132</v>
      </c>
      <c r="N103" s="181" t="s">
        <v>159</v>
      </c>
      <c r="O103" s="182"/>
      <c r="P103" s="183"/>
      <c r="Q103" s="181" t="s">
        <v>160</v>
      </c>
      <c r="R103" s="182"/>
      <c r="S103" s="183"/>
      <c r="T103" s="184" t="s">
        <v>131</v>
      </c>
      <c r="U103" s="182"/>
      <c r="V103" s="182"/>
      <c r="W103" s="182"/>
      <c r="X103" s="159"/>
    </row>
    <row r="104" spans="1:24" ht="30" x14ac:dyDescent="0.25">
      <c r="M104" s="186"/>
      <c r="N104" s="121" t="s">
        <v>102</v>
      </c>
      <c r="O104" s="155" t="s">
        <v>103</v>
      </c>
      <c r="P104" s="123" t="s">
        <v>104</v>
      </c>
      <c r="Q104" s="121" t="s">
        <v>102</v>
      </c>
      <c r="R104" s="155" t="s">
        <v>103</v>
      </c>
      <c r="S104" s="150" t="s">
        <v>104</v>
      </c>
      <c r="T104" s="155" t="s">
        <v>102</v>
      </c>
      <c r="U104" s="185" t="s">
        <v>107</v>
      </c>
      <c r="V104" s="185"/>
      <c r="W104" s="154" t="s">
        <v>108</v>
      </c>
      <c r="X104" s="156"/>
    </row>
    <row r="105" spans="1:24" x14ac:dyDescent="0.25">
      <c r="K105" t="s">
        <v>134</v>
      </c>
      <c r="L105" t="s">
        <v>138</v>
      </c>
      <c r="M105" s="29" t="s">
        <v>155</v>
      </c>
      <c r="N105" s="157">
        <v>566.77777777777783</v>
      </c>
      <c r="O105" s="157">
        <v>2535.8888888888887</v>
      </c>
      <c r="P105" s="158">
        <v>0.65778182612525093</v>
      </c>
      <c r="Q105" s="157">
        <v>317.33333333333331</v>
      </c>
      <c r="R105" s="157">
        <v>1410.3333333333333</v>
      </c>
      <c r="S105" s="158">
        <v>0.68979943460888338</v>
      </c>
      <c r="T105" s="157">
        <v>-249.44444444444446</v>
      </c>
      <c r="U105" s="157">
        <v>-1125.5555555555557</v>
      </c>
      <c r="V105" s="158">
        <v>-0.43356230029097975</v>
      </c>
      <c r="W105" s="158">
        <v>3.2017608483632408E-2</v>
      </c>
      <c r="X105" s="158">
        <v>0.43356230029097997</v>
      </c>
    </row>
    <row r="106" spans="1:24" x14ac:dyDescent="0.25">
      <c r="K106" t="s">
        <v>135</v>
      </c>
      <c r="L106" t="s">
        <v>139</v>
      </c>
      <c r="M106" s="29" t="s">
        <v>157</v>
      </c>
      <c r="N106" s="157">
        <v>644.55555555555554</v>
      </c>
      <c r="O106" s="29">
        <v>3085</v>
      </c>
      <c r="P106" s="158">
        <v>0.67093325985802543</v>
      </c>
      <c r="Q106" s="157">
        <v>361.33333333333331</v>
      </c>
      <c r="R106" s="157">
        <v>1644.1111111111111</v>
      </c>
      <c r="S106" s="158">
        <v>0.69473201698727083</v>
      </c>
      <c r="T106" s="157">
        <v>-283.22222222222223</v>
      </c>
      <c r="U106" s="157">
        <v>-1440.8888888888889</v>
      </c>
      <c r="V106" s="158">
        <v>-0.43234743231195494</v>
      </c>
      <c r="W106" s="158">
        <v>2.3798757129245333E-2</v>
      </c>
      <c r="X106" s="158">
        <v>0.43234743231195499</v>
      </c>
    </row>
    <row r="107" spans="1:24" x14ac:dyDescent="0.25">
      <c r="I107">
        <v>98</v>
      </c>
      <c r="K107" t="s">
        <v>136</v>
      </c>
      <c r="L107" t="s">
        <v>140</v>
      </c>
      <c r="M107" s="29" t="s">
        <v>142</v>
      </c>
      <c r="N107" s="157">
        <v>498.11111111111109</v>
      </c>
      <c r="O107" s="157">
        <v>7450.1111111111113</v>
      </c>
      <c r="P107" s="158">
        <v>0.67623785469267106</v>
      </c>
      <c r="Q107" s="157">
        <v>331.66666666666669</v>
      </c>
      <c r="R107" s="157">
        <v>4596.4444444444443</v>
      </c>
      <c r="S107" s="158">
        <v>0.68877830065621248</v>
      </c>
      <c r="T107" s="157">
        <v>-166.44444444444446</v>
      </c>
      <c r="U107" s="157">
        <v>-2853.6666666666665</v>
      </c>
      <c r="V107" s="158">
        <v>-0.33455964249268438</v>
      </c>
      <c r="W107" s="158">
        <v>1.2540445963541388E-2</v>
      </c>
      <c r="X107" s="158">
        <v>0.334559642492684</v>
      </c>
    </row>
    <row r="108" spans="1:24" x14ac:dyDescent="0.25">
      <c r="K108" t="s">
        <v>137</v>
      </c>
      <c r="L108" t="s">
        <v>141</v>
      </c>
      <c r="M108" s="29" t="s">
        <v>152</v>
      </c>
      <c r="N108" s="157">
        <v>688.22222222222217</v>
      </c>
      <c r="O108" s="157">
        <v>4547</v>
      </c>
      <c r="P108" s="158">
        <v>0.4113011790646447</v>
      </c>
      <c r="Q108" s="157">
        <v>537.55555555555554</v>
      </c>
      <c r="R108" s="157">
        <v>3523.3333333333335</v>
      </c>
      <c r="S108" s="158">
        <v>0.47882238692707485</v>
      </c>
      <c r="T108" s="157">
        <v>-150.66666666666666</v>
      </c>
      <c r="U108" s="157">
        <v>-1023.6666666666666</v>
      </c>
      <c r="V108" s="158">
        <v>-0.2221693505692047</v>
      </c>
      <c r="W108" s="158">
        <v>6.7521207862430155E-2</v>
      </c>
      <c r="X108" s="158">
        <v>0.222169350569205</v>
      </c>
    </row>
    <row r="109" spans="1:24" x14ac:dyDescent="0.25">
      <c r="M109" s="29" t="s">
        <v>133</v>
      </c>
      <c r="N109" s="157">
        <f t="shared" ref="N109:W109" si="51">AVERAGE(N105:N108)</f>
        <v>599.41666666666674</v>
      </c>
      <c r="O109" s="157">
        <f t="shared" si="51"/>
        <v>4404.5</v>
      </c>
      <c r="P109" s="158">
        <f t="shared" si="51"/>
        <v>0.604063529935148</v>
      </c>
      <c r="Q109" s="157">
        <f t="shared" si="51"/>
        <v>386.97222222222217</v>
      </c>
      <c r="R109" s="157">
        <f t="shared" si="51"/>
        <v>2793.5555555555557</v>
      </c>
      <c r="S109" s="158">
        <f t="shared" si="51"/>
        <v>0.6380330347948604</v>
      </c>
      <c r="T109" s="157">
        <f t="shared" si="51"/>
        <v>-212.44444444444446</v>
      </c>
      <c r="U109" s="157">
        <f t="shared" si="51"/>
        <v>-1610.9444444444446</v>
      </c>
      <c r="V109" s="158">
        <f t="shared" si="51"/>
        <v>-0.35565968141620591</v>
      </c>
      <c r="W109" s="158">
        <f t="shared" si="51"/>
        <v>3.396950485971232E-2</v>
      </c>
      <c r="X109" s="158">
        <f t="shared" ref="X109" si="52">AVERAGE(X105:X108)</f>
        <v>0.35565968141620602</v>
      </c>
    </row>
  </sheetData>
  <mergeCells count="47">
    <mergeCell ref="AL5:AO5"/>
    <mergeCell ref="AM6:AN6"/>
    <mergeCell ref="Y5:Y6"/>
    <mergeCell ref="AA5:AC5"/>
    <mergeCell ref="AD5:AG5"/>
    <mergeCell ref="AE6:AF6"/>
    <mergeCell ref="AI5:AK5"/>
    <mergeCell ref="M55:M56"/>
    <mergeCell ref="N55:P55"/>
    <mergeCell ref="Q55:S55"/>
    <mergeCell ref="T55:W55"/>
    <mergeCell ref="U56:V56"/>
    <mergeCell ref="M30:M31"/>
    <mergeCell ref="N30:P30"/>
    <mergeCell ref="Q30:S30"/>
    <mergeCell ref="T30:W30"/>
    <mergeCell ref="U31:V31"/>
    <mergeCell ref="N5:P5"/>
    <mergeCell ref="Q5:S5"/>
    <mergeCell ref="T5:W5"/>
    <mergeCell ref="M5:M6"/>
    <mergeCell ref="U6:V6"/>
    <mergeCell ref="A5:K5"/>
    <mergeCell ref="A17:K17"/>
    <mergeCell ref="A30:K30"/>
    <mergeCell ref="A42:K42"/>
    <mergeCell ref="A55:K55"/>
    <mergeCell ref="A67:K67"/>
    <mergeCell ref="A80:K80"/>
    <mergeCell ref="A92:K92"/>
    <mergeCell ref="M97:W97"/>
    <mergeCell ref="M80:M81"/>
    <mergeCell ref="N80:P80"/>
    <mergeCell ref="Q80:S80"/>
    <mergeCell ref="T80:W80"/>
    <mergeCell ref="U81:V81"/>
    <mergeCell ref="N103:P103"/>
    <mergeCell ref="Q103:S103"/>
    <mergeCell ref="T103:W103"/>
    <mergeCell ref="U104:V104"/>
    <mergeCell ref="M103:M104"/>
    <mergeCell ref="AL30:AO30"/>
    <mergeCell ref="AM31:AN31"/>
    <mergeCell ref="AA30:AC30"/>
    <mergeCell ref="AD30:AG30"/>
    <mergeCell ref="AE31:AF31"/>
    <mergeCell ref="AI30:AK30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3012EB-E857-4DBC-B87B-38B8EFB91965}">
  <dimension ref="A2:AE40"/>
  <sheetViews>
    <sheetView topLeftCell="B1" zoomScale="90" zoomScaleNormal="90" workbookViewId="0">
      <selection activeCell="L27" sqref="L27"/>
    </sheetView>
  </sheetViews>
  <sheetFormatPr defaultRowHeight="15" x14ac:dyDescent="0.25"/>
  <cols>
    <col min="5" max="5" width="9.5703125" bestFit="1" customWidth="1"/>
    <col min="15" max="15" width="4.7109375" customWidth="1"/>
    <col min="16" max="16" width="8.28515625" bestFit="1" customWidth="1"/>
    <col min="19" max="19" width="11" bestFit="1" customWidth="1"/>
    <col min="20" max="20" width="2" customWidth="1"/>
    <col min="23" max="23" width="11" bestFit="1" customWidth="1"/>
    <col min="24" max="24" width="9.28515625" bestFit="1" customWidth="1"/>
    <col min="25" max="25" width="9.28515625" customWidth="1"/>
    <col min="26" max="26" width="7.7109375" bestFit="1" customWidth="1"/>
    <col min="27" max="27" width="9.42578125" customWidth="1"/>
  </cols>
  <sheetData>
    <row r="2" spans="1:28" x14ac:dyDescent="0.25">
      <c r="B2" s="58" t="s">
        <v>47</v>
      </c>
      <c r="C2" s="58" t="s">
        <v>22</v>
      </c>
      <c r="D2" s="58" t="s">
        <v>49</v>
      </c>
      <c r="E2" s="58" t="s">
        <v>48</v>
      </c>
      <c r="F2" s="58" t="s">
        <v>50</v>
      </c>
      <c r="G2" s="58" t="s">
        <v>51</v>
      </c>
      <c r="H2" s="58" t="s">
        <v>52</v>
      </c>
      <c r="I2" s="58" t="s">
        <v>53</v>
      </c>
      <c r="J2" s="58" t="s">
        <v>57</v>
      </c>
      <c r="K2" s="58" t="s">
        <v>58</v>
      </c>
      <c r="L2" s="58" t="s">
        <v>54</v>
      </c>
      <c r="M2" s="68" t="s">
        <v>78</v>
      </c>
      <c r="N2" s="68"/>
      <c r="P2" s="58" t="s">
        <v>47</v>
      </c>
      <c r="Q2" s="58" t="s">
        <v>54</v>
      </c>
      <c r="R2" s="66" t="s">
        <v>48</v>
      </c>
      <c r="S2" s="58" t="s">
        <v>53</v>
      </c>
      <c r="U2" s="58" t="s">
        <v>54</v>
      </c>
      <c r="V2" t="s">
        <v>48</v>
      </c>
      <c r="W2" s="58" t="s">
        <v>53</v>
      </c>
      <c r="X2" t="s">
        <v>86</v>
      </c>
      <c r="Y2" s="76" t="s">
        <v>91</v>
      </c>
      <c r="Z2" s="76" t="s">
        <v>88</v>
      </c>
      <c r="AA2" s="70" t="s">
        <v>90</v>
      </c>
      <c r="AB2" t="s">
        <v>89</v>
      </c>
    </row>
    <row r="3" spans="1:28" ht="18" x14ac:dyDescent="0.35">
      <c r="A3" s="1">
        <v>6016</v>
      </c>
      <c r="B3" s="62" t="s">
        <v>60</v>
      </c>
      <c r="C3" s="62">
        <v>1</v>
      </c>
      <c r="D3" s="10">
        <v>2.388888888888889E-2</v>
      </c>
      <c r="E3" s="64">
        <f t="shared" ref="E3:E11" si="0">SUM(HOUR(D3)*3600,MINUTE(D3)*60,SECOND(D3))</f>
        <v>2064</v>
      </c>
      <c r="F3" s="59">
        <v>0.43099999999999999</v>
      </c>
      <c r="G3" s="59">
        <v>1.1314112236642655</v>
      </c>
      <c r="H3" s="60">
        <v>0.87844496965408325</v>
      </c>
      <c r="I3" s="60">
        <v>0.79851229429244897</v>
      </c>
      <c r="J3" s="61" t="s">
        <v>79</v>
      </c>
      <c r="K3" s="62">
        <v>34645</v>
      </c>
      <c r="L3" s="62">
        <v>450</v>
      </c>
      <c r="P3" s="62" t="s">
        <v>60</v>
      </c>
      <c r="Q3" s="62">
        <v>519</v>
      </c>
      <c r="R3" s="64">
        <v>2844</v>
      </c>
      <c r="S3" s="60">
        <v>0.78524422645568848</v>
      </c>
      <c r="U3" s="62">
        <v>450</v>
      </c>
      <c r="V3">
        <v>2064</v>
      </c>
      <c r="W3" s="60">
        <v>0.79851229429244897</v>
      </c>
      <c r="X3">
        <v>-169</v>
      </c>
      <c r="Y3" s="30">
        <f>(Q3-U3)/Q3</f>
        <v>0.13294797687861271</v>
      </c>
      <c r="Z3">
        <v>-780</v>
      </c>
      <c r="AA3" s="30">
        <v>-0.27</v>
      </c>
      <c r="AB3">
        <v>1</v>
      </c>
    </row>
    <row r="4" spans="1:28" ht="18" x14ac:dyDescent="0.35">
      <c r="A4" s="1">
        <v>6033</v>
      </c>
      <c r="B4" s="62" t="s">
        <v>61</v>
      </c>
      <c r="C4" s="62">
        <v>1</v>
      </c>
      <c r="D4" s="10">
        <v>2.6944444444444441E-2</v>
      </c>
      <c r="E4" s="64">
        <f t="shared" si="0"/>
        <v>2328</v>
      </c>
      <c r="F4" s="59">
        <v>0.442</v>
      </c>
      <c r="G4" s="59">
        <v>1.2803030165929472</v>
      </c>
      <c r="H4" s="60">
        <v>0.8755805492401123</v>
      </c>
      <c r="I4" s="60">
        <v>0.78674155473709106</v>
      </c>
      <c r="J4" s="61" t="s">
        <v>70</v>
      </c>
      <c r="K4" s="62">
        <v>35604</v>
      </c>
      <c r="L4" s="62">
        <v>432</v>
      </c>
      <c r="P4" s="62" t="s">
        <v>61</v>
      </c>
      <c r="Q4" s="62">
        <v>479</v>
      </c>
      <c r="R4" s="64">
        <v>3113</v>
      </c>
      <c r="S4" s="60">
        <v>0.77865171432495117</v>
      </c>
      <c r="U4" s="62">
        <v>332</v>
      </c>
      <c r="V4">
        <v>2328</v>
      </c>
      <c r="W4" s="60">
        <v>0.78674155473709106</v>
      </c>
      <c r="X4">
        <v>-785</v>
      </c>
      <c r="Y4" s="30">
        <f t="shared" ref="Y4:Y11" si="1">(Q4-U4)/Q4</f>
        <v>0.3068893528183716</v>
      </c>
      <c r="Z4">
        <v>-785</v>
      </c>
      <c r="AA4" s="30">
        <v>-0.25</v>
      </c>
      <c r="AB4">
        <v>1</v>
      </c>
    </row>
    <row r="5" spans="1:28" ht="18" x14ac:dyDescent="0.35">
      <c r="A5" s="1">
        <v>5966</v>
      </c>
      <c r="B5" s="62" t="s">
        <v>62</v>
      </c>
      <c r="C5" s="62">
        <v>1</v>
      </c>
      <c r="D5" s="10">
        <v>4.1493055555555554E-2</v>
      </c>
      <c r="E5" s="64">
        <f t="shared" si="0"/>
        <v>3585</v>
      </c>
      <c r="F5" s="28">
        <v>0.67</v>
      </c>
      <c r="G5" s="28">
        <v>1.1856811844619315</v>
      </c>
      <c r="H5" s="60">
        <v>0.78723770380020142</v>
      </c>
      <c r="I5" s="60">
        <v>0.73509111261367699</v>
      </c>
      <c r="J5" s="61" t="s">
        <v>71</v>
      </c>
      <c r="K5" s="62">
        <v>61833</v>
      </c>
      <c r="L5" s="62">
        <v>337</v>
      </c>
      <c r="P5" s="62" t="s">
        <v>62</v>
      </c>
      <c r="Q5" s="62">
        <v>302</v>
      </c>
      <c r="R5" s="64">
        <v>4272</v>
      </c>
      <c r="S5" s="60">
        <v>0.71723377704620361</v>
      </c>
      <c r="U5" s="62">
        <v>237</v>
      </c>
      <c r="V5">
        <v>3585</v>
      </c>
      <c r="W5" s="60">
        <v>0.73509111261367699</v>
      </c>
      <c r="X5">
        <v>-65</v>
      </c>
      <c r="Y5" s="30">
        <f t="shared" si="1"/>
        <v>0.21523178807947019</v>
      </c>
      <c r="Z5">
        <v>-687</v>
      </c>
      <c r="AA5" s="30">
        <v>-0.16</v>
      </c>
      <c r="AB5">
        <v>2</v>
      </c>
    </row>
    <row r="6" spans="1:28" ht="18" x14ac:dyDescent="0.35">
      <c r="A6" s="1">
        <v>5967</v>
      </c>
      <c r="B6" s="62" t="s">
        <v>63</v>
      </c>
      <c r="C6" s="62">
        <v>1</v>
      </c>
      <c r="D6" s="10">
        <v>3.1331018518518515E-2</v>
      </c>
      <c r="E6" s="64">
        <f t="shared" si="0"/>
        <v>2707</v>
      </c>
      <c r="F6" s="26">
        <v>0.746</v>
      </c>
      <c r="G6" s="26">
        <v>1.4522928466657281</v>
      </c>
      <c r="H6" s="60">
        <v>0.7664605975151062</v>
      </c>
      <c r="I6" s="60">
        <v>0.68323684692382802</v>
      </c>
      <c r="J6" s="61" t="s">
        <v>72</v>
      </c>
      <c r="K6" s="62">
        <v>48099</v>
      </c>
      <c r="L6" s="62">
        <v>307</v>
      </c>
      <c r="P6" s="62" t="s">
        <v>63</v>
      </c>
      <c r="Q6" s="62">
        <v>313</v>
      </c>
      <c r="R6" s="64">
        <v>3628</v>
      </c>
      <c r="S6" s="60">
        <v>0.66999334096908569</v>
      </c>
      <c r="U6" s="62">
        <v>207</v>
      </c>
      <c r="V6">
        <v>2707</v>
      </c>
      <c r="W6" s="60">
        <v>0.68323684692382802</v>
      </c>
      <c r="X6">
        <v>-106</v>
      </c>
      <c r="Y6" s="30">
        <f t="shared" si="1"/>
        <v>0.33865814696485624</v>
      </c>
      <c r="Z6">
        <v>-901</v>
      </c>
      <c r="AA6" s="30">
        <v>-0.25</v>
      </c>
      <c r="AB6">
        <v>1</v>
      </c>
    </row>
    <row r="7" spans="1:28" ht="18" x14ac:dyDescent="0.35">
      <c r="A7" s="1">
        <v>6027</v>
      </c>
      <c r="B7" s="62" t="s">
        <v>64</v>
      </c>
      <c r="C7" s="62">
        <v>1</v>
      </c>
      <c r="D7" s="10">
        <v>3.1527777777777773E-2</v>
      </c>
      <c r="E7" s="64">
        <f t="shared" si="0"/>
        <v>2724</v>
      </c>
      <c r="F7" s="59">
        <v>0.41899999999999998</v>
      </c>
      <c r="G7" s="59">
        <v>2.0840078247879656</v>
      </c>
      <c r="H7" s="60">
        <v>0.87897658348083496</v>
      </c>
      <c r="I7" s="60">
        <v>0.74946416378021197</v>
      </c>
      <c r="J7" s="61" t="s">
        <v>73</v>
      </c>
      <c r="K7" s="62">
        <v>27624</v>
      </c>
      <c r="L7" s="62">
        <v>416</v>
      </c>
      <c r="P7" s="62" t="s">
        <v>64</v>
      </c>
      <c r="Q7" s="62">
        <v>617</v>
      </c>
      <c r="R7" s="64">
        <v>4684</v>
      </c>
      <c r="S7" s="60">
        <v>0.74265027046203613</v>
      </c>
      <c r="U7" s="62">
        <v>316</v>
      </c>
      <c r="V7">
        <v>2724</v>
      </c>
      <c r="W7" s="60">
        <v>0.74946416378021197</v>
      </c>
      <c r="X7">
        <v>-301</v>
      </c>
      <c r="Y7" s="30">
        <f t="shared" si="1"/>
        <v>0.4878444084278768</v>
      </c>
      <c r="Z7">
        <v>-1960</v>
      </c>
      <c r="AA7" s="30">
        <v>-0.42</v>
      </c>
      <c r="AB7">
        <v>1</v>
      </c>
    </row>
    <row r="8" spans="1:28" ht="18" x14ac:dyDescent="0.35">
      <c r="A8" s="1">
        <v>6032</v>
      </c>
      <c r="B8" s="62" t="s">
        <v>65</v>
      </c>
      <c r="C8" s="62">
        <v>1</v>
      </c>
      <c r="D8" s="10">
        <v>4.8101851851851847E-2</v>
      </c>
      <c r="E8" s="64">
        <f t="shared" si="0"/>
        <v>4156</v>
      </c>
      <c r="F8" s="59">
        <v>0.58299999999999996</v>
      </c>
      <c r="G8" s="59">
        <v>2.0926589431978733</v>
      </c>
      <c r="H8" s="60">
        <v>0.84355038404464722</v>
      </c>
      <c r="I8" s="60">
        <v>0.65911185741424561</v>
      </c>
      <c r="J8" s="61" t="s">
        <v>74</v>
      </c>
      <c r="K8" s="62">
        <v>43418</v>
      </c>
      <c r="L8" s="62">
        <v>279</v>
      </c>
      <c r="P8" s="62" t="s">
        <v>65</v>
      </c>
      <c r="Q8" s="62">
        <v>317</v>
      </c>
      <c r="R8" s="64">
        <v>6198</v>
      </c>
      <c r="S8" s="60">
        <v>0.65008294582366943</v>
      </c>
      <c r="U8" s="62">
        <v>179</v>
      </c>
      <c r="V8">
        <v>4156</v>
      </c>
      <c r="W8" s="60">
        <v>0.65911185741424561</v>
      </c>
      <c r="X8">
        <v>-138</v>
      </c>
      <c r="Y8" s="30">
        <f t="shared" si="1"/>
        <v>0.43533123028391169</v>
      </c>
      <c r="Z8">
        <v>-2042</v>
      </c>
      <c r="AA8" s="30">
        <v>-0.33</v>
      </c>
      <c r="AB8">
        <v>1</v>
      </c>
    </row>
    <row r="9" spans="1:28" ht="18" x14ac:dyDescent="0.35">
      <c r="A9" s="1">
        <v>5964</v>
      </c>
      <c r="B9" s="62" t="s">
        <v>66</v>
      </c>
      <c r="C9" s="62">
        <v>1</v>
      </c>
      <c r="D9" s="10">
        <v>6.9386574074074073E-2</v>
      </c>
      <c r="E9" s="64">
        <f t="shared" si="0"/>
        <v>5995</v>
      </c>
      <c r="F9" s="59">
        <v>0.83799999999999997</v>
      </c>
      <c r="G9" s="59">
        <v>1.8613675400968943</v>
      </c>
      <c r="H9" s="60">
        <v>0.73549085855484009</v>
      </c>
      <c r="I9" s="60">
        <v>0.60684865713119507</v>
      </c>
      <c r="J9" s="61" t="s">
        <v>75</v>
      </c>
      <c r="K9" s="62">
        <v>67985</v>
      </c>
      <c r="L9" s="62">
        <v>252</v>
      </c>
      <c r="P9" s="62" t="s">
        <v>66</v>
      </c>
      <c r="Q9" s="62">
        <v>351</v>
      </c>
      <c r="R9" s="64">
        <v>10695</v>
      </c>
      <c r="S9" s="60">
        <v>0.59537535905838013</v>
      </c>
      <c r="U9" s="62">
        <v>152</v>
      </c>
      <c r="V9">
        <v>5995</v>
      </c>
      <c r="W9" s="60">
        <v>0.60684865713119507</v>
      </c>
      <c r="X9">
        <v>-199</v>
      </c>
      <c r="Y9" s="30">
        <f t="shared" si="1"/>
        <v>0.5669515669515669</v>
      </c>
      <c r="Z9">
        <v>-4700</v>
      </c>
      <c r="AA9" s="30">
        <v>-0.44</v>
      </c>
      <c r="AB9">
        <v>1</v>
      </c>
    </row>
    <row r="10" spans="1:28" ht="18" x14ac:dyDescent="0.35">
      <c r="A10" s="1">
        <v>5991</v>
      </c>
      <c r="B10" s="62" t="s">
        <v>67</v>
      </c>
      <c r="C10" s="62">
        <v>1</v>
      </c>
      <c r="D10" s="10">
        <v>8.4560185185185197E-2</v>
      </c>
      <c r="E10" s="64">
        <f t="shared" si="0"/>
        <v>7306</v>
      </c>
      <c r="F10" s="59">
        <v>0.71499999999999997</v>
      </c>
      <c r="G10" s="59">
        <v>2.6013331707457592</v>
      </c>
      <c r="H10" s="60">
        <v>0.79104232788085938</v>
      </c>
      <c r="I10" s="60">
        <v>0.58149123191833496</v>
      </c>
      <c r="J10" s="61" t="s">
        <v>76</v>
      </c>
      <c r="K10" s="62">
        <v>48499</v>
      </c>
      <c r="L10" s="62">
        <v>253</v>
      </c>
      <c r="P10" s="62" t="s">
        <v>67</v>
      </c>
      <c r="Q10" s="62">
        <v>356</v>
      </c>
      <c r="R10" s="64">
        <v>14289</v>
      </c>
      <c r="S10" s="60">
        <v>0.56202572584152222</v>
      </c>
      <c r="U10" s="62">
        <v>153</v>
      </c>
      <c r="V10">
        <v>7306</v>
      </c>
      <c r="W10" s="60">
        <v>0.58149123191833496</v>
      </c>
      <c r="X10">
        <v>-203</v>
      </c>
      <c r="Y10" s="30">
        <f t="shared" si="1"/>
        <v>0.5702247191011236</v>
      </c>
      <c r="Z10">
        <v>-6983</v>
      </c>
      <c r="AA10" s="30">
        <v>-0.49</v>
      </c>
      <c r="AB10">
        <v>2</v>
      </c>
    </row>
    <row r="11" spans="1:28" ht="18" x14ac:dyDescent="0.35">
      <c r="A11" s="1">
        <v>5477</v>
      </c>
      <c r="B11" s="62" t="s">
        <v>68</v>
      </c>
      <c r="C11" s="62">
        <v>1</v>
      </c>
      <c r="D11" s="10">
        <v>0.1215625</v>
      </c>
      <c r="E11" s="64">
        <f t="shared" si="0"/>
        <v>10503</v>
      </c>
      <c r="F11" s="26">
        <v>0.77400000000000002</v>
      </c>
      <c r="G11" s="26">
        <v>2.2111765493464137</v>
      </c>
      <c r="H11" s="60">
        <v>0.75315195322036743</v>
      </c>
      <c r="I11" s="60">
        <v>0.59850698709487915</v>
      </c>
      <c r="J11" s="61" t="s">
        <v>77</v>
      </c>
      <c r="K11" s="62">
        <v>64303</v>
      </c>
      <c r="L11" s="62">
        <v>259</v>
      </c>
      <c r="P11" s="62" t="s">
        <v>68</v>
      </c>
      <c r="Q11" s="62">
        <v>329</v>
      </c>
      <c r="R11" s="64">
        <v>17328</v>
      </c>
      <c r="S11" s="60">
        <v>0.58488333225250244</v>
      </c>
      <c r="U11" s="62">
        <v>159</v>
      </c>
      <c r="V11">
        <v>10503</v>
      </c>
      <c r="W11" s="60">
        <v>0.59850698709487915</v>
      </c>
      <c r="X11">
        <v>-170</v>
      </c>
      <c r="Y11" s="30">
        <f t="shared" si="1"/>
        <v>0.51671732522796354</v>
      </c>
      <c r="Z11">
        <v>-6825</v>
      </c>
      <c r="AA11" s="30">
        <v>-0.39</v>
      </c>
      <c r="AB11">
        <v>2</v>
      </c>
    </row>
    <row r="12" spans="1:28" x14ac:dyDescent="0.25">
      <c r="A12" s="1"/>
      <c r="P12" s="75" t="s">
        <v>87</v>
      </c>
      <c r="Q12" s="65">
        <f>AVERAGE(Q3:Q11)</f>
        <v>398.11111111111109</v>
      </c>
      <c r="R12" s="65">
        <f t="shared" ref="R12:X12" si="2">AVERAGE(R3:R11)</f>
        <v>7450.1111111111113</v>
      </c>
      <c r="S12" s="30">
        <f t="shared" si="2"/>
        <v>0.67623785469267106</v>
      </c>
      <c r="T12" t="e">
        <f t="shared" si="2"/>
        <v>#DIV/0!</v>
      </c>
      <c r="U12" s="65">
        <f t="shared" si="2"/>
        <v>242.77777777777777</v>
      </c>
      <c r="V12" s="65">
        <f t="shared" si="2"/>
        <v>4596.4444444444443</v>
      </c>
      <c r="W12" s="30">
        <f t="shared" si="2"/>
        <v>0.68877830065621248</v>
      </c>
      <c r="X12" s="65">
        <f t="shared" si="2"/>
        <v>-237.33333333333334</v>
      </c>
      <c r="Y12" s="30">
        <f>(398-243)/398</f>
        <v>0.38944723618090454</v>
      </c>
      <c r="Z12" s="65">
        <f t="shared" ref="Z12:AA12" si="3">AVERAGE(Z3:Z11)</f>
        <v>-2851.4444444444443</v>
      </c>
      <c r="AA12" s="69">
        <f t="shared" si="3"/>
        <v>-0.33333333333333337</v>
      </c>
      <c r="AB12">
        <f t="shared" ref="AB12" si="4">AVERAGE(AB3:AB11)</f>
        <v>1.3333333333333333</v>
      </c>
    </row>
    <row r="13" spans="1:28" x14ac:dyDescent="0.25">
      <c r="E13" s="65"/>
      <c r="J13" s="63"/>
    </row>
    <row r="14" spans="1:28" x14ac:dyDescent="0.25">
      <c r="B14" s="58" t="s">
        <v>47</v>
      </c>
      <c r="C14" s="58" t="s">
        <v>22</v>
      </c>
      <c r="D14" s="58" t="s">
        <v>49</v>
      </c>
      <c r="E14" s="66" t="s">
        <v>48</v>
      </c>
      <c r="F14" s="58" t="s">
        <v>50</v>
      </c>
      <c r="G14" s="58" t="s">
        <v>51</v>
      </c>
      <c r="H14" s="58" t="s">
        <v>52</v>
      </c>
      <c r="I14" s="58" t="s">
        <v>53</v>
      </c>
      <c r="J14" s="58" t="s">
        <v>57</v>
      </c>
      <c r="K14" s="58" t="s">
        <v>58</v>
      </c>
      <c r="L14" s="58" t="s">
        <v>54</v>
      </c>
    </row>
    <row r="15" spans="1:28" ht="18" x14ac:dyDescent="0.35">
      <c r="A15" s="1">
        <v>6016</v>
      </c>
      <c r="B15" s="62" t="s">
        <v>60</v>
      </c>
      <c r="C15" s="62">
        <v>2</v>
      </c>
      <c r="D15" s="10">
        <v>3.2916666666666664E-2</v>
      </c>
      <c r="E15" s="64">
        <v>2844</v>
      </c>
      <c r="F15" s="59">
        <v>0.48399999999999999</v>
      </c>
      <c r="G15" s="59">
        <v>1.1804473308998833</v>
      </c>
      <c r="H15" s="60">
        <v>0.86520397663116455</v>
      </c>
      <c r="I15" s="60">
        <v>0.78524422645568848</v>
      </c>
      <c r="J15" s="61" t="s">
        <v>69</v>
      </c>
      <c r="K15" s="62">
        <v>34645</v>
      </c>
      <c r="L15" s="62">
        <v>619</v>
      </c>
      <c r="Q15">
        <f>(398-243)/398</f>
        <v>0.38944723618090454</v>
      </c>
    </row>
    <row r="16" spans="1:28" ht="18" x14ac:dyDescent="0.35">
      <c r="A16" s="1">
        <v>6033</v>
      </c>
      <c r="B16" s="62" t="s">
        <v>61</v>
      </c>
      <c r="C16" s="62">
        <v>2</v>
      </c>
      <c r="D16" s="10">
        <v>3.6030092592592593E-2</v>
      </c>
      <c r="E16" s="64">
        <v>3113</v>
      </c>
      <c r="F16" s="59">
        <v>0.55300000000000005</v>
      </c>
      <c r="G16" s="59">
        <v>1.4277657967203119</v>
      </c>
      <c r="H16" s="60">
        <v>0.85191011428833008</v>
      </c>
      <c r="I16" s="60">
        <v>0.77865171432495117</v>
      </c>
      <c r="J16" s="61" t="s">
        <v>70</v>
      </c>
      <c r="K16" s="62">
        <v>35604</v>
      </c>
      <c r="L16" s="62">
        <v>579</v>
      </c>
      <c r="Q16">
        <f>(519-450)/519</f>
        <v>0.13294797687861271</v>
      </c>
    </row>
    <row r="17" spans="1:31" ht="18" x14ac:dyDescent="0.35">
      <c r="A17" s="1">
        <v>5966</v>
      </c>
      <c r="B17" s="62" t="s">
        <v>62</v>
      </c>
      <c r="C17" s="62">
        <v>2</v>
      </c>
      <c r="D17" s="10">
        <v>4.9444444444444437E-2</v>
      </c>
      <c r="E17" s="64">
        <v>4272</v>
      </c>
      <c r="F17" s="59">
        <v>0.77800000000000002</v>
      </c>
      <c r="G17" s="59">
        <v>1.3153628718114205</v>
      </c>
      <c r="H17" s="60">
        <v>0.76554310321807861</v>
      </c>
      <c r="I17" s="60">
        <v>0.71723377704620361</v>
      </c>
      <c r="J17" s="61" t="s">
        <v>71</v>
      </c>
      <c r="K17" s="62">
        <v>61833</v>
      </c>
      <c r="L17" s="62">
        <v>402</v>
      </c>
      <c r="Q17">
        <f>(329-159)/329</f>
        <v>0.51671732522796354</v>
      </c>
    </row>
    <row r="18" spans="1:31" ht="18" x14ac:dyDescent="0.35">
      <c r="A18" s="1">
        <v>5967</v>
      </c>
      <c r="B18" s="62" t="s">
        <v>63</v>
      </c>
      <c r="C18" s="62">
        <v>2</v>
      </c>
      <c r="D18" s="10">
        <v>4.1990740740740745E-2</v>
      </c>
      <c r="E18" s="64">
        <v>3628</v>
      </c>
      <c r="F18" s="26">
        <v>0.82099999999999995</v>
      </c>
      <c r="G18" s="26">
        <v>1.696306726572439</v>
      </c>
      <c r="H18" s="60">
        <v>0.74819105863571167</v>
      </c>
      <c r="I18" s="60">
        <v>0.66999334096908569</v>
      </c>
      <c r="J18" s="61" t="s">
        <v>72</v>
      </c>
      <c r="K18" s="62">
        <v>48099</v>
      </c>
      <c r="L18" s="62">
        <v>413</v>
      </c>
    </row>
    <row r="19" spans="1:31" ht="18" x14ac:dyDescent="0.35">
      <c r="A19" s="1">
        <v>6027</v>
      </c>
      <c r="B19" s="62" t="s">
        <v>64</v>
      </c>
      <c r="C19" s="62">
        <v>2</v>
      </c>
      <c r="D19" s="10">
        <v>5.4212962962962963E-2</v>
      </c>
      <c r="E19" s="64">
        <v>4684</v>
      </c>
      <c r="F19" s="59">
        <v>0.45100000000000001</v>
      </c>
      <c r="G19" s="59">
        <v>2.9258870003967505</v>
      </c>
      <c r="H19" s="60">
        <v>0.86941832304000854</v>
      </c>
      <c r="I19" s="60">
        <v>0.74265027046203613</v>
      </c>
      <c r="J19" s="61" t="s">
        <v>73</v>
      </c>
      <c r="K19" s="62">
        <v>27624</v>
      </c>
      <c r="L19" s="62">
        <v>717</v>
      </c>
      <c r="O19" s="1"/>
      <c r="P19" s="49"/>
    </row>
    <row r="20" spans="1:31" ht="18" x14ac:dyDescent="0.35">
      <c r="A20" s="1">
        <v>6032</v>
      </c>
      <c r="B20" s="62" t="s">
        <v>65</v>
      </c>
      <c r="C20" s="62">
        <v>2</v>
      </c>
      <c r="D20" s="10">
        <v>7.1736111111111112E-2</v>
      </c>
      <c r="E20" s="64">
        <v>6198</v>
      </c>
      <c r="F20" s="59">
        <v>0.66800000000000004</v>
      </c>
      <c r="G20" s="59">
        <v>2.8204192518748608</v>
      </c>
      <c r="H20" s="60">
        <v>0.822113037109375</v>
      </c>
      <c r="I20" s="60">
        <v>0.65008294582366943</v>
      </c>
      <c r="J20" s="61" t="s">
        <v>74</v>
      </c>
      <c r="K20" s="62">
        <v>43418</v>
      </c>
      <c r="L20" s="62">
        <v>417</v>
      </c>
    </row>
    <row r="21" spans="1:31" ht="18" x14ac:dyDescent="0.35">
      <c r="A21" s="1">
        <v>5964</v>
      </c>
      <c r="B21" s="62" t="s">
        <v>66</v>
      </c>
      <c r="C21" s="62">
        <v>2</v>
      </c>
      <c r="D21" s="10">
        <v>0.12378472222222221</v>
      </c>
      <c r="E21" s="64">
        <v>10695</v>
      </c>
      <c r="F21" s="59">
        <v>0.80800000000000005</v>
      </c>
      <c r="G21" s="59">
        <v>2.314268073444508</v>
      </c>
      <c r="H21" s="60">
        <v>0.74414044618606567</v>
      </c>
      <c r="I21" s="60">
        <v>0.59537535905838013</v>
      </c>
      <c r="J21" s="61" t="s">
        <v>75</v>
      </c>
      <c r="K21" s="62">
        <v>67985</v>
      </c>
      <c r="L21" s="62">
        <v>451</v>
      </c>
    </row>
    <row r="22" spans="1:31" ht="18" x14ac:dyDescent="0.35">
      <c r="A22" s="1">
        <v>5991</v>
      </c>
      <c r="B22" s="62" t="s">
        <v>67</v>
      </c>
      <c r="C22" s="62">
        <v>2</v>
      </c>
      <c r="D22" s="10">
        <v>0.16538194444444446</v>
      </c>
      <c r="E22" s="64">
        <v>14289</v>
      </c>
      <c r="F22" s="59">
        <v>0.71499999999999997</v>
      </c>
      <c r="G22" s="59">
        <v>3.6655960177399858</v>
      </c>
      <c r="H22" s="60">
        <v>0.78719311952590942</v>
      </c>
      <c r="I22" s="60">
        <v>0.56202572584152222</v>
      </c>
      <c r="J22" s="61" t="s">
        <v>76</v>
      </c>
      <c r="K22" s="62">
        <v>48499</v>
      </c>
      <c r="L22" s="62">
        <v>456</v>
      </c>
    </row>
    <row r="23" spans="1:31" ht="18" x14ac:dyDescent="0.35">
      <c r="A23" s="1">
        <v>5477</v>
      </c>
      <c r="B23" s="62" t="s">
        <v>68</v>
      </c>
      <c r="C23" s="62">
        <v>2</v>
      </c>
      <c r="D23" s="10">
        <v>0.20055555555555557</v>
      </c>
      <c r="E23" s="64">
        <v>17328</v>
      </c>
      <c r="F23" s="26">
        <v>0.77500000000000002</v>
      </c>
      <c r="G23" s="26">
        <v>2.9855558717380601</v>
      </c>
      <c r="H23" s="60">
        <v>0.75391918420791626</v>
      </c>
      <c r="I23" s="60">
        <v>0.58488333225250244</v>
      </c>
      <c r="J23" s="61" t="s">
        <v>77</v>
      </c>
      <c r="K23" s="62">
        <v>64303</v>
      </c>
      <c r="L23" s="62">
        <v>429</v>
      </c>
    </row>
    <row r="24" spans="1:31" x14ac:dyDescent="0.25">
      <c r="A24" s="1"/>
    </row>
    <row r="25" spans="1:31" x14ac:dyDescent="0.25">
      <c r="O25" s="203" t="s">
        <v>83</v>
      </c>
      <c r="P25" s="203"/>
      <c r="Q25" s="203"/>
      <c r="R25" s="203"/>
      <c r="S25" s="203"/>
      <c r="U25" s="203" t="s">
        <v>84</v>
      </c>
      <c r="V25" s="203"/>
      <c r="W25" s="203"/>
      <c r="X25" s="203"/>
      <c r="Y25" s="32"/>
      <c r="AB25" s="203" t="s">
        <v>85</v>
      </c>
      <c r="AC25" s="203"/>
      <c r="AD25" s="203"/>
      <c r="AE25" s="203"/>
    </row>
    <row r="26" spans="1:31" x14ac:dyDescent="0.25">
      <c r="B26" s="58" t="s">
        <v>47</v>
      </c>
      <c r="C26" s="64"/>
      <c r="D26" s="66" t="s">
        <v>55</v>
      </c>
      <c r="E26" s="58" t="s">
        <v>56</v>
      </c>
      <c r="O26" s="58" t="s">
        <v>47</v>
      </c>
      <c r="P26" s="66" t="s">
        <v>48</v>
      </c>
      <c r="Q26" s="58" t="s">
        <v>80</v>
      </c>
      <c r="R26" s="58" t="s">
        <v>81</v>
      </c>
      <c r="S26" s="71" t="s">
        <v>82</v>
      </c>
      <c r="U26" s="66" t="s">
        <v>48</v>
      </c>
      <c r="V26" s="58" t="s">
        <v>80</v>
      </c>
      <c r="W26" s="58" t="s">
        <v>81</v>
      </c>
      <c r="X26" s="71" t="s">
        <v>82</v>
      </c>
      <c r="Y26" s="70"/>
      <c r="AB26" s="66" t="s">
        <v>48</v>
      </c>
      <c r="AC26" s="58" t="s">
        <v>80</v>
      </c>
      <c r="AD26" s="58" t="s">
        <v>81</v>
      </c>
      <c r="AE26" s="71" t="s">
        <v>82</v>
      </c>
    </row>
    <row r="27" spans="1:31" ht="18" x14ac:dyDescent="0.25">
      <c r="B27" s="62">
        <v>6016</v>
      </c>
      <c r="C27" s="64">
        <v>2844</v>
      </c>
      <c r="D27" s="64">
        <v>2064</v>
      </c>
      <c r="E27" s="33">
        <f t="shared" ref="E27:E35" si="5">C27-D27</f>
        <v>780</v>
      </c>
      <c r="H27" s="65">
        <f>E15</f>
        <v>2844</v>
      </c>
      <c r="I27" s="67">
        <v>1</v>
      </c>
      <c r="K27" s="67">
        <f t="shared" ref="K27:K35" si="6">(E3*I$27)/E15</f>
        <v>0.72573839662447259</v>
      </c>
      <c r="L27" s="30">
        <f>I$27-K27</f>
        <v>0.27426160337552741</v>
      </c>
      <c r="O27" s="72" t="s">
        <v>60</v>
      </c>
      <c r="P27" s="64">
        <v>2844</v>
      </c>
      <c r="Q27" s="72">
        <v>34645</v>
      </c>
      <c r="R27" s="73">
        <v>726</v>
      </c>
      <c r="S27" s="74">
        <v>0.27426160337552741</v>
      </c>
      <c r="U27" s="64">
        <v>4684</v>
      </c>
      <c r="V27" s="72">
        <v>27624</v>
      </c>
      <c r="W27" s="73">
        <v>1758</v>
      </c>
      <c r="X27" s="74">
        <v>0.41844577284372331</v>
      </c>
      <c r="Y27" s="77"/>
      <c r="AB27" s="64">
        <v>4272</v>
      </c>
      <c r="AC27" s="72">
        <v>61833</v>
      </c>
      <c r="AD27" s="73">
        <v>1192</v>
      </c>
      <c r="AE27" s="74">
        <v>0.160814606741573</v>
      </c>
    </row>
    <row r="28" spans="1:31" ht="18" x14ac:dyDescent="0.25">
      <c r="B28" s="62">
        <v>6033</v>
      </c>
      <c r="C28" s="64">
        <v>3113</v>
      </c>
      <c r="D28" s="64">
        <v>2328</v>
      </c>
      <c r="E28" s="33">
        <f t="shared" si="5"/>
        <v>785</v>
      </c>
      <c r="H28" s="65">
        <f>E3</f>
        <v>2064</v>
      </c>
      <c r="I28" t="s">
        <v>59</v>
      </c>
      <c r="K28" s="67">
        <f>(E4*I$27)/E16</f>
        <v>0.74783167362672665</v>
      </c>
      <c r="L28" s="30">
        <f t="shared" ref="L28:L31" si="7">I$27-K28</f>
        <v>0.25216832637327335</v>
      </c>
      <c r="O28" s="72" t="s">
        <v>61</v>
      </c>
      <c r="P28" s="64">
        <v>3113</v>
      </c>
      <c r="Q28" s="72">
        <v>35604</v>
      </c>
      <c r="R28" s="73">
        <v>917</v>
      </c>
      <c r="S28" s="74">
        <v>0.25216832637327335</v>
      </c>
      <c r="U28" s="64">
        <v>2844</v>
      </c>
      <c r="V28" s="72">
        <v>34645</v>
      </c>
      <c r="W28" s="73">
        <v>726</v>
      </c>
      <c r="X28" s="74">
        <v>0.27426160337552741</v>
      </c>
      <c r="Y28" s="77"/>
      <c r="AB28" s="64">
        <v>3113</v>
      </c>
      <c r="AC28" s="72">
        <v>35604</v>
      </c>
      <c r="AD28" s="73">
        <v>917</v>
      </c>
      <c r="AE28" s="74">
        <v>0.25216832637327335</v>
      </c>
    </row>
    <row r="29" spans="1:31" ht="18" x14ac:dyDescent="0.25">
      <c r="B29" s="62">
        <v>5966</v>
      </c>
      <c r="C29" s="64">
        <v>4272</v>
      </c>
      <c r="D29" s="64">
        <v>3585</v>
      </c>
      <c r="E29" s="33">
        <f t="shared" si="5"/>
        <v>687</v>
      </c>
      <c r="K29" s="67">
        <f t="shared" si="6"/>
        <v>0.839185393258427</v>
      </c>
      <c r="L29" s="30">
        <f t="shared" si="7"/>
        <v>0.160814606741573</v>
      </c>
      <c r="O29" s="72" t="s">
        <v>62</v>
      </c>
      <c r="P29" s="64">
        <v>4272</v>
      </c>
      <c r="Q29" s="72">
        <v>61833</v>
      </c>
      <c r="R29" s="73">
        <v>1192</v>
      </c>
      <c r="S29" s="74">
        <v>0.160814606741573</v>
      </c>
      <c r="U29" s="64">
        <v>3113</v>
      </c>
      <c r="V29" s="72">
        <v>35604</v>
      </c>
      <c r="W29" s="73">
        <v>917</v>
      </c>
      <c r="X29" s="74">
        <v>0.25216832637327335</v>
      </c>
      <c r="Y29" s="77"/>
      <c r="AB29" s="64">
        <v>3628</v>
      </c>
      <c r="AC29" s="72">
        <v>48099</v>
      </c>
      <c r="AD29" s="73">
        <v>1331</v>
      </c>
      <c r="AE29" s="74">
        <v>0.25385887541345098</v>
      </c>
    </row>
    <row r="30" spans="1:31" ht="18" x14ac:dyDescent="0.25">
      <c r="B30" s="62">
        <v>5967</v>
      </c>
      <c r="C30" s="64">
        <v>3628</v>
      </c>
      <c r="D30" s="64">
        <v>2707</v>
      </c>
      <c r="E30" s="33">
        <f t="shared" si="5"/>
        <v>921</v>
      </c>
      <c r="K30" s="67">
        <f t="shared" si="6"/>
        <v>0.74614112458654902</v>
      </c>
      <c r="L30" s="30">
        <f t="shared" si="7"/>
        <v>0.25385887541345098</v>
      </c>
      <c r="O30" s="72" t="s">
        <v>63</v>
      </c>
      <c r="P30" s="64">
        <v>3628</v>
      </c>
      <c r="Q30" s="72">
        <v>48099</v>
      </c>
      <c r="R30" s="73">
        <v>1331</v>
      </c>
      <c r="S30" s="74">
        <v>0.25385887541345098</v>
      </c>
      <c r="U30" s="64">
        <v>6198</v>
      </c>
      <c r="V30" s="72">
        <v>43418</v>
      </c>
      <c r="W30" s="73">
        <v>2415</v>
      </c>
      <c r="X30" s="74">
        <v>0.32946111648919008</v>
      </c>
      <c r="Y30" s="77"/>
      <c r="AB30" s="64">
        <v>2844</v>
      </c>
      <c r="AC30" s="72">
        <v>34645</v>
      </c>
      <c r="AD30" s="73">
        <v>726</v>
      </c>
      <c r="AE30" s="74">
        <v>0.27426160337552741</v>
      </c>
    </row>
    <row r="31" spans="1:31" ht="18" x14ac:dyDescent="0.25">
      <c r="B31" s="62">
        <v>6027</v>
      </c>
      <c r="C31" s="64">
        <v>4684</v>
      </c>
      <c r="D31" s="64">
        <v>2724</v>
      </c>
      <c r="E31" s="33">
        <f t="shared" si="5"/>
        <v>1960</v>
      </c>
      <c r="K31" s="67">
        <f t="shared" si="6"/>
        <v>0.58155422715627669</v>
      </c>
      <c r="L31" s="30">
        <f t="shared" si="7"/>
        <v>0.41844577284372331</v>
      </c>
      <c r="O31" s="72" t="s">
        <v>64</v>
      </c>
      <c r="P31" s="64">
        <v>4684</v>
      </c>
      <c r="Q31" s="72">
        <v>27624</v>
      </c>
      <c r="R31" s="73">
        <v>1758</v>
      </c>
      <c r="S31" s="74">
        <v>0.41844577284372331</v>
      </c>
      <c r="U31" s="64">
        <v>3628</v>
      </c>
      <c r="V31" s="72">
        <v>48099</v>
      </c>
      <c r="W31" s="73">
        <v>1331</v>
      </c>
      <c r="X31" s="74">
        <v>0.25385887541345098</v>
      </c>
      <c r="Y31" s="77"/>
      <c r="AB31" s="64">
        <v>6198</v>
      </c>
      <c r="AC31" s="72">
        <v>43418</v>
      </c>
      <c r="AD31" s="73">
        <v>2415</v>
      </c>
      <c r="AE31" s="74">
        <v>0.32946111648919008</v>
      </c>
    </row>
    <row r="32" spans="1:31" ht="18" x14ac:dyDescent="0.25">
      <c r="B32" s="62">
        <v>6032</v>
      </c>
      <c r="C32" s="64">
        <v>6198</v>
      </c>
      <c r="D32" s="64">
        <v>4156</v>
      </c>
      <c r="E32" s="33">
        <f t="shared" si="5"/>
        <v>2042</v>
      </c>
      <c r="K32" s="67">
        <f t="shared" si="6"/>
        <v>0.67053888351080992</v>
      </c>
      <c r="L32" s="30">
        <f>I$27-K32</f>
        <v>0.32946111648919008</v>
      </c>
      <c r="O32" s="72" t="s">
        <v>65</v>
      </c>
      <c r="P32" s="64">
        <v>6198</v>
      </c>
      <c r="Q32" s="72">
        <v>43418</v>
      </c>
      <c r="R32" s="73">
        <v>2415</v>
      </c>
      <c r="S32" s="74">
        <v>0.32946111648919008</v>
      </c>
      <c r="U32" s="64">
        <v>14289</v>
      </c>
      <c r="V32" s="72">
        <v>48499</v>
      </c>
      <c r="W32" s="73">
        <v>3502</v>
      </c>
      <c r="X32" s="74">
        <v>0.48869759955210301</v>
      </c>
      <c r="Y32" s="77"/>
      <c r="AB32" s="64">
        <v>17328</v>
      </c>
      <c r="AC32" s="72">
        <v>64303</v>
      </c>
      <c r="AD32" s="73">
        <v>3638</v>
      </c>
      <c r="AE32" s="74">
        <v>0.3938711911357341</v>
      </c>
    </row>
    <row r="33" spans="2:31" ht="18" x14ac:dyDescent="0.25">
      <c r="B33" s="62">
        <v>5964</v>
      </c>
      <c r="C33" s="64">
        <v>10695</v>
      </c>
      <c r="D33" s="64">
        <v>5995</v>
      </c>
      <c r="E33" s="33">
        <f t="shared" si="5"/>
        <v>4700</v>
      </c>
      <c r="K33" s="67">
        <f t="shared" si="6"/>
        <v>0.56054230949041606</v>
      </c>
      <c r="L33" s="30">
        <f>I$27-K33</f>
        <v>0.43945769050958394</v>
      </c>
      <c r="O33" s="72" t="s">
        <v>66</v>
      </c>
      <c r="P33" s="64">
        <v>10695</v>
      </c>
      <c r="Q33" s="72">
        <v>67985</v>
      </c>
      <c r="R33" s="73">
        <v>2488</v>
      </c>
      <c r="S33" s="74">
        <v>0.43945769050958394</v>
      </c>
      <c r="U33" s="64">
        <v>4272</v>
      </c>
      <c r="V33" s="72">
        <v>61833</v>
      </c>
      <c r="W33" s="73">
        <v>1192</v>
      </c>
      <c r="X33" s="74">
        <v>0.160814606741573</v>
      </c>
      <c r="Y33" s="77"/>
      <c r="AB33" s="64">
        <v>4684</v>
      </c>
      <c r="AC33" s="72">
        <v>27624</v>
      </c>
      <c r="AD33" s="73">
        <v>1758</v>
      </c>
      <c r="AE33" s="74">
        <v>0.41844577284372331</v>
      </c>
    </row>
    <row r="34" spans="2:31" ht="18" x14ac:dyDescent="0.25">
      <c r="B34" s="62">
        <v>5991</v>
      </c>
      <c r="C34" s="64">
        <v>14289</v>
      </c>
      <c r="D34" s="64">
        <v>7306</v>
      </c>
      <c r="E34" s="33">
        <f t="shared" si="5"/>
        <v>6983</v>
      </c>
      <c r="K34" s="67">
        <f t="shared" si="6"/>
        <v>0.51130240044789699</v>
      </c>
      <c r="L34" s="30">
        <f>I$27-K34</f>
        <v>0.48869759955210301</v>
      </c>
      <c r="O34" s="72" t="s">
        <v>67</v>
      </c>
      <c r="P34" s="64">
        <v>14289</v>
      </c>
      <c r="Q34" s="72">
        <v>48499</v>
      </c>
      <c r="R34" s="73">
        <v>3502</v>
      </c>
      <c r="S34" s="74">
        <v>0.48869759955210301</v>
      </c>
      <c r="U34" s="64">
        <v>17328</v>
      </c>
      <c r="V34" s="72">
        <v>64303</v>
      </c>
      <c r="W34" s="73">
        <v>3638</v>
      </c>
      <c r="X34" s="74">
        <v>0.3938711911357341</v>
      </c>
      <c r="Y34" s="77"/>
      <c r="AB34" s="64">
        <v>10695</v>
      </c>
      <c r="AC34" s="72">
        <v>67985</v>
      </c>
      <c r="AD34" s="73">
        <v>2488</v>
      </c>
      <c r="AE34" s="74">
        <v>0.43945769050958394</v>
      </c>
    </row>
    <row r="35" spans="2:31" ht="18" x14ac:dyDescent="0.25">
      <c r="B35" s="62">
        <v>5477</v>
      </c>
      <c r="C35" s="64">
        <v>17328</v>
      </c>
      <c r="D35" s="64">
        <v>10503</v>
      </c>
      <c r="E35" s="33">
        <f t="shared" si="5"/>
        <v>6825</v>
      </c>
      <c r="K35" s="67">
        <f t="shared" si="6"/>
        <v>0.6061288088642659</v>
      </c>
      <c r="L35" s="30">
        <f>I$27-K35</f>
        <v>0.3938711911357341</v>
      </c>
      <c r="O35" s="72" t="s">
        <v>68</v>
      </c>
      <c r="P35" s="64">
        <v>17328</v>
      </c>
      <c r="Q35" s="72">
        <v>64303</v>
      </c>
      <c r="R35" s="73">
        <v>3638</v>
      </c>
      <c r="S35" s="74">
        <v>0.3938711911357341</v>
      </c>
      <c r="U35" s="64">
        <v>10695</v>
      </c>
      <c r="V35" s="72">
        <v>67985</v>
      </c>
      <c r="W35" s="73">
        <v>2488</v>
      </c>
      <c r="X35" s="74">
        <v>0.43945769050958394</v>
      </c>
      <c r="Y35" s="77"/>
      <c r="AB35" s="64">
        <v>14289</v>
      </c>
      <c r="AC35" s="72">
        <v>48499</v>
      </c>
      <c r="AD35" s="73">
        <v>3502</v>
      </c>
      <c r="AE35" s="74">
        <v>0.48869759955210301</v>
      </c>
    </row>
    <row r="36" spans="2:31" x14ac:dyDescent="0.25">
      <c r="Q36">
        <f>AVERAGE(Q27:Q35)</f>
        <v>48001.111111111109</v>
      </c>
      <c r="R36">
        <f>AVERAGE(R27:R35)</f>
        <v>1996.3333333333333</v>
      </c>
    </row>
    <row r="37" spans="2:31" x14ac:dyDescent="0.25">
      <c r="L37" s="67"/>
    </row>
    <row r="38" spans="2:31" x14ac:dyDescent="0.25">
      <c r="L38" s="67"/>
    </row>
    <row r="39" spans="2:31" x14ac:dyDescent="0.25">
      <c r="L39" s="67"/>
    </row>
    <row r="40" spans="2:31" x14ac:dyDescent="0.25">
      <c r="L40" s="67"/>
    </row>
  </sheetData>
  <sortState xmlns:xlrd2="http://schemas.microsoft.com/office/spreadsheetml/2017/richdata2" ref="AB27:AE35">
    <sortCondition ref="AE27:AE35"/>
  </sortState>
  <mergeCells count="3">
    <mergeCell ref="O25:S25"/>
    <mergeCell ref="U25:X25"/>
    <mergeCell ref="AB25:AE25"/>
  </mergeCells>
  <pageMargins left="0.7" right="0.7" top="0.75" bottom="0.75" header="0.3" footer="0.3"/>
  <pageSetup paperSize="9" scale="95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401A64-4078-42F8-B35D-5621D2A3A61B}">
  <dimension ref="A1"/>
  <sheetViews>
    <sheetView zoomScale="90" zoomScaleNormal="90" workbookViewId="0">
      <selection activeCell="T30" sqref="T30"/>
    </sheetView>
  </sheetViews>
  <sheetFormatPr defaultRowHeight="15" x14ac:dyDescent="0.25"/>
  <sheetData/>
  <pageMargins left="0.7" right="0.7" top="0.75" bottom="0.75" header="0.3" footer="0.3"/>
  <pageSetup paperSize="9" scale="95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F5921-3361-405E-9F6F-89360AAB929E}">
  <dimension ref="A1"/>
  <sheetViews>
    <sheetView workbookViewId="0"/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Folhas de Cálculo</vt:lpstr>
      </vt:variant>
      <vt:variant>
        <vt:i4>5</vt:i4>
      </vt:variant>
    </vt:vector>
  </HeadingPairs>
  <TitlesOfParts>
    <vt:vector size="5" baseType="lpstr">
      <vt:lpstr>Tests</vt:lpstr>
      <vt:lpstr>Results</vt:lpstr>
      <vt:lpstr>Folha1</vt:lpstr>
      <vt:lpstr>Folha2</vt:lpstr>
      <vt:lpstr>Plots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Silves</dc:creator>
  <cp:lastModifiedBy>MARCO MACEDO</cp:lastModifiedBy>
  <cp:lastPrinted>2020-12-16T13:51:05Z</cp:lastPrinted>
  <dcterms:created xsi:type="dcterms:W3CDTF">2020-03-26T04:54:05Z</dcterms:created>
  <dcterms:modified xsi:type="dcterms:W3CDTF">2021-02-09T17:15:48Z</dcterms:modified>
</cp:coreProperties>
</file>